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640" windowHeight="7650" activeTab="2"/>
  </bookViews>
  <sheets>
    <sheet name="Індекси компенсації" sheetId="1" r:id="rId1"/>
    <sheet name="На січень кожного року" sheetId="2" r:id="rId2"/>
    <sheet name="Падіння гривні у 2006-2011" sheetId="3" r:id="rId3"/>
    <sheet name="Падіння варт-ті з-п в періодах" sheetId="4" r:id="rId4"/>
  </sheets>
  <definedNames/>
  <calcPr fullCalcOnLoad="1"/>
</workbook>
</file>

<file path=xl/sharedStrings.xml><?xml version="1.0" encoding="utf-8"?>
<sst xmlns="http://schemas.openxmlformats.org/spreadsheetml/2006/main" count="99" uniqueCount="61">
  <si>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</si>
  <si>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</si>
  <si>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</si>
  <si>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</si>
  <si>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</si>
  <si>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</si>
  <si>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</si>
  <si>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</si>
  <si>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</si>
  <si>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</si>
  <si>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</si>
  <si>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</si>
  <si>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Данные об инфляции, пересчитанные в падение "стоимости" зарплаты по сравнению с 31.01.2006 </t>
  </si>
  <si>
    <t>Дата</t>
  </si>
  <si>
    <t xml:space="preserve"> Дни с "нуля"</t>
  </si>
  <si>
    <t>Дни с 01.01.2006</t>
  </si>
  <si>
    <t>с</t>
  </si>
  <si>
    <t>по</t>
  </si>
  <si>
    <t>28.02.2009</t>
  </si>
  <si>
    <t>31.01.2006</t>
  </si>
  <si>
    <t>31.08.2006</t>
  </si>
  <si>
    <t>31.05.2007</t>
  </si>
  <si>
    <t>31.12.2006</t>
  </si>
  <si>
    <t>31.05.2008</t>
  </si>
  <si>
    <t>31.08.2008</t>
  </si>
  <si>
    <t>30.04.2009</t>
  </si>
  <si>
    <t>31.08.2009</t>
  </si>
  <si>
    <t>31.03.2010</t>
  </si>
  <si>
    <t>31.07.2010</t>
  </si>
  <si>
    <t>31.09.2010</t>
  </si>
  <si>
    <t>30.09.2010</t>
  </si>
  <si>
    <t>y = -9E-05x + 4,3873</t>
  </si>
  <si>
    <t>y = -0,0006x + 1,1125</t>
  </si>
  <si>
    <t>y = -0,0001x + 0,9437</t>
  </si>
  <si>
    <t>y = -0,0006x + 1,2079</t>
  </si>
  <si>
    <t>y = -3E-06x + 0,6794</t>
  </si>
  <si>
    <t>y = -0,0004x + 1,0388</t>
  </si>
  <si>
    <t>y = -7E-05x + 0,6768</t>
  </si>
  <si>
    <t>y = -0,0002x + 0,895</t>
  </si>
  <si>
    <t>y = 7E-05x + 0,4311</t>
  </si>
  <si>
    <t>y = -0,0004x + 1,1414</t>
  </si>
  <si>
    <t>y = -0,0001x + 0,7377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</si>
  <si>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</si>
  <si>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</si>
  <si>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</si>
  <si>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</si>
  <si>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</si>
  <si>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</si>
  <si>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</si>
  <si>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</si>
  <si>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</si>
  <si>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</si>
  <si>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</si>
  <si>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</si>
  <si>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Індекси інфляції, за допомогою яких у квітні розраховують компенсації для зарплат, нарахованих за останні п'ять років</t>
  </si>
  <si>
    <t xml:space="preserve">Вихідні індекси інфляції, за допомогою яких у квітні розраховують компенсації для зарплат, нарахованих за останні п'ять років </t>
  </si>
  <si>
    <t>Дані про інфляцію, перелічені в коефіцієнт падіння "вартості" зарплати в порівнянні з 31.01.2006</t>
  </si>
  <si>
    <t>Перераховано до січня цього року</t>
  </si>
  <si>
    <t>Джерело: Газета "ФАКТЫ и комментарии" №73 (3328) 21.04.2011</t>
  </si>
  <si>
    <t>Щомісячні індекси інфляції за всі 6 років</t>
  </si>
  <si>
    <t>Індекси інфляції (офіційні), за допомогою яких у квітні 2011 розраховують компенсації для зарплат, нарахованих за останні п'ять років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</si>
</sst>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[$-422]d\ mmmm\ yyyy&quot; р.&quot;"/>
    <numFmt numFmtId="165" formatCode="dd\.mm\.yyyy;@"/>
    <numFmt numFmtId="166" formatCode="0.0000"/>
    <numFmt numFmtId="167" formatCode="dd\.mm\.yy;@"/>
  </numFmts>
  <fonts count="16">
    <font>
      <sz val="10"/>
      <name val="Arial Cyr"/>
      <family val="0"/>
    </font>
    <font>
      <sz val="8"/>
      <name val="Arial Cyr"/>
      <family val="0"/>
    </font>
    <font>
      <sz val="11.5"/>
      <name val="Arial Cyr"/>
      <family val="0"/>
    </font>
    <font>
      <sz val="12"/>
      <name val="Arial Cyr"/>
      <family val="0"/>
    </font>
    <font>
      <sz val="7.25"/>
      <name val="Arial Cyr"/>
      <family val="0"/>
    </font>
    <font>
      <sz val="7"/>
      <name val="Arial Cyr"/>
      <family val="0"/>
    </font>
    <font>
      <sz val="9.5"/>
      <name val="Arial Cyr"/>
      <family val="0"/>
    </font>
    <font>
      <sz val="10.25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sz val="10.7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 vertical="justify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 vertical="justify"/>
    </xf>
    <xf numFmtId="0" fontId="0" fillId="0" borderId="0" xfId="0" applyAlignment="1">
      <alignment vertical="justify"/>
    </xf>
    <xf numFmtId="0" fontId="0" fillId="0" borderId="0" xfId="0" applyNumberFormat="1" applyAlignment="1">
      <alignment horizontal="center"/>
    </xf>
    <xf numFmtId="14" fontId="0" fillId="2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 vertical="justify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2"/>
            <c:dispEq val="0"/>
            <c:dispRSqr val="0"/>
          </c:trendline>
          <c:xVal>
            <c:strRef>
              <c:f>'Індекси компенсації'!$K$7:$K$68</c:f>
              <c:strCache/>
            </c:strRef>
          </c:xVal>
          <c:yVal>
            <c:numRef>
              <c:f>'Індекси компенсації'!$L$7:$L$68</c:f>
              <c:numCache/>
            </c:numRef>
          </c:yVal>
          <c:smooth val="0"/>
        </c:ser>
        <c:axId val="66107406"/>
        <c:axId val="58095743"/>
      </c:scatterChart>
      <c:valAx>
        <c:axId val="66107406"/>
        <c:scaling>
          <c:orientation val="minMax"/>
          <c:min val="38717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8095743"/>
        <c:crosses val="autoZero"/>
        <c:crossBetween val="midCat"/>
        <c:dispUnits/>
        <c:majorUnit val="365"/>
        <c:minorUnit val="30"/>
      </c:valAx>
      <c:valAx>
        <c:axId val="58095743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1074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Графіки змін перерахункових коефіцієнтів на інфляцію з початку кожного року (2006-2011)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335"/>
          <c:w val="0.82525"/>
          <c:h val="0.83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'На січень кожного року'!$D$7</c:f>
              <c:strCache>
                <c:ptCount val="1"/>
                <c:pt idx="0">
                  <c:v>2006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strRef>
              <c:f>'На січень кожного року'!$B$8:$B$19</c:f>
              <c:strCache/>
            </c:strRef>
          </c:xVal>
          <c:yVal>
            <c:numRef>
              <c:f>'На січень кожного року'!$D$8:$D$19</c:f>
              <c:numCache/>
            </c:numRef>
          </c:yVal>
          <c:smooth val="0"/>
        </c:ser>
        <c:ser>
          <c:idx val="1"/>
          <c:order val="1"/>
          <c:tx>
            <c:strRef>
              <c:f>'На січень кожного року'!$F$7</c:f>
              <c:strCache>
                <c:ptCount val="1"/>
                <c:pt idx="0">
                  <c:v>2007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strRef>
              <c:f>'На січень кожного року'!$B$8:$B$19</c:f>
              <c:strCache/>
            </c:strRef>
          </c:xVal>
          <c:yVal>
            <c:numRef>
              <c:f>'На січень кожного року'!$F$8:$F$19</c:f>
              <c:numCache/>
            </c:numRef>
          </c:yVal>
          <c:smooth val="0"/>
        </c:ser>
        <c:ser>
          <c:idx val="2"/>
          <c:order val="2"/>
          <c:tx>
            <c:strRef>
              <c:f>'На січень кожного року'!$H$7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strRef>
              <c:f>'На січень кожного року'!$B$8:$B$19</c:f>
              <c:strCache/>
            </c:strRef>
          </c:xVal>
          <c:yVal>
            <c:numRef>
              <c:f>'На січень кожного року'!$H$8:$H$19</c:f>
              <c:numCache/>
            </c:numRef>
          </c:yVal>
          <c:smooth val="0"/>
        </c:ser>
        <c:ser>
          <c:idx val="3"/>
          <c:order val="3"/>
          <c:tx>
            <c:strRef>
              <c:f>'На січень кожного року'!$J$7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strRef>
              <c:f>'На січень кожного року'!$B$8:$B$19</c:f>
              <c:strCache/>
            </c:strRef>
          </c:xVal>
          <c:yVal>
            <c:numRef>
              <c:f>'На січень кожного року'!$J$8:$J$19</c:f>
              <c:numCache/>
            </c:numRef>
          </c:yVal>
          <c:smooth val="0"/>
        </c:ser>
        <c:ser>
          <c:idx val="4"/>
          <c:order val="4"/>
          <c:tx>
            <c:strRef>
              <c:f>'На січень кожного року'!$L$7</c:f>
              <c:strCache>
                <c:ptCount val="1"/>
                <c:pt idx="0">
                  <c:v>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strRef>
              <c:f>'На січень кожного року'!$B$8:$B$19</c:f>
              <c:strCache/>
            </c:strRef>
          </c:xVal>
          <c:yVal>
            <c:numRef>
              <c:f>'На січень кожного року'!$L$8:$L$19</c:f>
              <c:numCache/>
            </c:numRef>
          </c:yVal>
          <c:smooth val="0"/>
        </c:ser>
        <c:ser>
          <c:idx val="5"/>
          <c:order val="5"/>
          <c:tx>
            <c:strRef>
              <c:f>'На січень кожного року'!$N$7</c:f>
              <c:strCache>
                <c:ptCount val="1"/>
                <c:pt idx="0">
                  <c:v>2011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strRef>
              <c:f>'На січень кожного року'!$B$8:$B$19</c:f>
              <c:strCache/>
            </c:strRef>
          </c:xVal>
          <c:yVal>
            <c:numRef>
              <c:f>'На січень кожного року'!$N$8:$N$9</c:f>
              <c:numCache/>
            </c:numRef>
          </c:yVal>
          <c:smooth val="0"/>
        </c:ser>
        <c:axId val="53099640"/>
        <c:axId val="8134713"/>
      </c:scatterChart>
      <c:valAx>
        <c:axId val="53099640"/>
        <c:scaling>
          <c:orientation val="minMax"/>
          <c:max val="13.9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8134713"/>
        <c:crosses val="autoZero"/>
        <c:crossBetween val="midCat"/>
        <c:dispUnits/>
      </c:valAx>
      <c:valAx>
        <c:axId val="813471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0996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5"/>
          <c:y val="0.32875"/>
          <c:w val="0.132"/>
          <c:h val="0.48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 Cyr"/>
                <a:ea typeface="Arial Cyr"/>
                <a:cs typeface="Arial Cyr"/>
              </a:rPr>
              <a:t>Графік падіння "вартості грошей" невиплаченої в Україні зарплати в порівнянні з 31.01.2006 (перераховано за офіційними даними про інфляцію: Газета "ФАКТЫ и комментарии" №73 (3328) 21.04.2011)</a:t>
            </a:r>
          </a:p>
        </c:rich>
      </c:tx>
      <c:layout>
        <c:manualLayout>
          <c:xMode val="factor"/>
          <c:yMode val="factor"/>
          <c:x val="0.007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755"/>
          <c:w val="0.917"/>
          <c:h val="0.8087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strRef>
              <c:f>'Падіння гривні у 2006-2011'!$K$8:$K$15</c:f>
              <c:strCache/>
            </c:strRef>
          </c:xVal>
          <c:yVal>
            <c:numRef>
              <c:f>'Падіння гривні у 2006-2011'!$L$8:$L$15</c:f>
              <c:numCache/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strRef>
              <c:f>'Падіння гривні у 2006-2011'!$K$15:$K$19</c:f>
              <c:strCache/>
            </c:strRef>
          </c:xVal>
          <c:yVal>
            <c:numRef>
              <c:f>'Падіння гривні у 2006-2011'!$L$15:$L$19</c:f>
              <c:numCache/>
            </c:numRef>
          </c:yVal>
          <c:smooth val="0"/>
        </c:ser>
        <c:ser>
          <c:idx val="3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strRef>
              <c:f>'Падіння гривні у 2006-2011'!$K$19:$K$24</c:f>
              <c:strCache/>
            </c:strRef>
          </c:xVal>
          <c:yVal>
            <c:numRef>
              <c:f>'Падіння гривні у 2006-2011'!$L$19:$L$24</c:f>
              <c:numCache/>
            </c:numRef>
          </c:yVal>
          <c:smooth val="0"/>
        </c:ser>
        <c:ser>
          <c:idx val="4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strRef>
              <c:f>'Падіння гривні у 2006-2011'!$K$24:$K$36</c:f>
              <c:strCache/>
            </c:strRef>
          </c:xVal>
          <c:yVal>
            <c:numRef>
              <c:f>'Падіння гривні у 2006-2011'!$L$24:$L$36</c:f>
              <c:numCache/>
            </c:numRef>
          </c:yVal>
          <c:smooth val="0"/>
        </c:ser>
        <c:ser>
          <c:idx val="5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strRef>
              <c:f>'Падіння гривні у 2006-2011'!$K$36:$K$39</c:f>
              <c:strCache/>
            </c:strRef>
          </c:xVal>
          <c:yVal>
            <c:numRef>
              <c:f>'Падіння гривні у 2006-2011'!$L$36:$L$39</c:f>
              <c:numCache/>
            </c:numRef>
          </c:yVal>
          <c:smooth val="0"/>
        </c:ser>
        <c:ser>
          <c:idx val="6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strRef>
              <c:f>'Падіння гривні у 2006-2011'!$K$39:$K$47</c:f>
              <c:strCache/>
            </c:strRef>
          </c:xVal>
          <c:yVal>
            <c:numRef>
              <c:f>'Падіння гривні у 2006-2011'!$L$39:$L$47</c:f>
              <c:numCache/>
            </c:numRef>
          </c:yVal>
          <c:smooth val="0"/>
        </c:ser>
        <c:ser>
          <c:idx val="7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strRef>
              <c:f>'Падіння гривні у 2006-2011'!$K$47:$K$51</c:f>
              <c:strCache/>
            </c:strRef>
          </c:xVal>
          <c:yVal>
            <c:numRef>
              <c:f>'Падіння гривні у 2006-2011'!$L$47:$L$51</c:f>
              <c:numCache/>
            </c:numRef>
          </c:yVal>
          <c:smooth val="0"/>
        </c:ser>
        <c:ser>
          <c:idx val="8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strRef>
              <c:f>'Падіння гривні у 2006-2011'!$K$51:$K$58</c:f>
              <c:strCache/>
            </c:strRef>
          </c:xVal>
          <c:yVal>
            <c:numRef>
              <c:f>'Падіння гривні у 2006-2011'!$L$51:$L$58</c:f>
              <c:numCache/>
            </c:numRef>
          </c:yVal>
          <c:smooth val="0"/>
        </c:ser>
        <c:ser>
          <c:idx val="9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strRef>
              <c:f>'Падіння гривні у 2006-2011'!$K$58:$K$62</c:f>
              <c:strCache/>
            </c:strRef>
          </c:xVal>
          <c:yVal>
            <c:numRef>
              <c:f>'Падіння гривні у 2006-2011'!$L$58:$L$62</c:f>
              <c:numCache/>
            </c:numRef>
          </c:yVal>
          <c:smooth val="0"/>
        </c:ser>
        <c:ser>
          <c:idx val="10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strRef>
              <c:f>'Падіння гривні у 2006-2011'!$K$62:$K$64</c:f>
              <c:strCache/>
            </c:strRef>
          </c:xVal>
          <c:yVal>
            <c:numRef>
              <c:f>'Падіння гривні у 2006-2011'!$L$62:$L$64</c:f>
              <c:numCache/>
            </c:numRef>
          </c:yVal>
          <c:smooth val="0"/>
        </c:ser>
        <c:ser>
          <c:idx val="11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strRef>
              <c:f>'Падіння гривні у 2006-2011'!$K$64:$K$69</c:f>
              <c:strCache/>
            </c:strRef>
          </c:xVal>
          <c:yVal>
            <c:numRef>
              <c:f>'Падіння гривні у 2006-2011'!$L$64:$L$69</c:f>
              <c:numCache/>
            </c:numRef>
          </c:yVal>
          <c:smooth val="0"/>
        </c:ser>
        <c:ser>
          <c:idx val="0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dispEq val="0"/>
            <c:dispRSqr val="0"/>
          </c:trendline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strRef>
              <c:f>'Падіння гривні у 2006-2011'!$K$8:$K$69</c:f>
              <c:strCache/>
            </c:strRef>
          </c:xVal>
          <c:yVal>
            <c:numRef>
              <c:f>'Падіння гривні у 2006-2011'!$L$8:$L$69</c:f>
              <c:numCache/>
            </c:numRef>
          </c:yVal>
          <c:smooth val="0"/>
        </c:ser>
        <c:axId val="6103554"/>
        <c:axId val="54931987"/>
      </c:scatterChart>
      <c:valAx>
        <c:axId val="6103554"/>
        <c:scaling>
          <c:orientation val="minMax"/>
          <c:max val="40907"/>
          <c:min val="38717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4931987"/>
        <c:crosses val="autoZero"/>
        <c:crossBetween val="midCat"/>
        <c:dispUnits/>
        <c:majorUnit val="365"/>
        <c:minorUnit val="30"/>
      </c:valAx>
      <c:valAx>
        <c:axId val="54931987"/>
        <c:scaling>
          <c:orientation val="minMax"/>
          <c:max val="1"/>
          <c:min val="0.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103554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Графік падіння за періодами "</a:t>
            </a:r>
            <a:r>
              <a:rPr lang="en-US" cap="none" sz="900" b="1" i="1" u="none" baseline="0">
                <a:latin typeface="Arial Cyr"/>
                <a:ea typeface="Arial Cyr"/>
                <a:cs typeface="Arial Cyr"/>
              </a:rPr>
              <a:t>вартості грошей</a:t>
            </a: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" зарплати в порівнянні з 31.01.2006 = 0 (перераховано за офіційними даними про інфляцію)</a:t>
            </a:r>
          </a:p>
        </c:rich>
      </c:tx>
      <c:layout>
        <c:manualLayout>
          <c:xMode val="factor"/>
          <c:yMode val="factor"/>
          <c:x val="0.009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4725"/>
          <c:w val="0.881"/>
          <c:h val="0.81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'Падіння варт-ті з-п в періодах'!$Q$8:$Q$69</c:f>
              <c:numCache/>
            </c:numRef>
          </c:xVal>
          <c:yVal>
            <c:numRef>
              <c:f>'Падіння варт-ті з-п в періодах'!$R$8:$R$69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y = -9E-05x + 4,3873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'Падіння варт-ті з-п в періодах'!$Q$8:$Q$15</c:f>
              <c:numCache/>
            </c:numRef>
          </c:xVal>
          <c:yVal>
            <c:numRef>
              <c:f>'Падіння варт-ті з-п в періодах'!$R$8:$R$15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'Падіння варт-ті з-п в періодах'!$Q$15:$Q$19</c:f>
              <c:numCache/>
            </c:numRef>
          </c:xVal>
          <c:yVal>
            <c:numRef>
              <c:f>'Падіння варт-ті з-п в періодах'!$R$15:$R$19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'Падіння варт-ті з-п в періодах'!$Q$19:$Q$24</c:f>
              <c:numCache/>
            </c:numRef>
          </c:xVal>
          <c:yVal>
            <c:numRef>
              <c:f>'Падіння варт-ті з-п в періодах'!$R$19:$R$24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'Падіння варт-ті з-п в періодах'!$Q$24:$Q$36</c:f>
              <c:numCache/>
            </c:numRef>
          </c:xVal>
          <c:yVal>
            <c:numRef>
              <c:f>'Падіння варт-ті з-п в періодах'!$R$24:$R$36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'Падіння варт-ті з-п в періодах'!$Q$36:$Q$39</c:f>
              <c:numCache/>
            </c:numRef>
          </c:xVal>
          <c:yVal>
            <c:numRef>
              <c:f>'Падіння варт-ті з-п в періодах'!$R$36:$R$39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'Падіння варт-ті з-п в періодах'!$Q$39:$Q$47</c:f>
              <c:numCache/>
            </c:numRef>
          </c:xVal>
          <c:yVal>
            <c:numRef>
              <c:f>'Падіння варт-ті з-п в періодах'!$R$39:$R$47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'Падіння варт-ті з-п в періодах'!$Q$47:$Q$51</c:f>
              <c:numCache/>
            </c:numRef>
          </c:xVal>
          <c:yVal>
            <c:numRef>
              <c:f>'Падіння варт-ті з-п в періодах'!$R$47:$R$51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'Падіння варт-ті з-п в періодах'!$Q$51:$Q$58</c:f>
              <c:numCache/>
            </c:numRef>
          </c:xVal>
          <c:yVal>
            <c:numRef>
              <c:f>'Падіння варт-ті з-п в періодах'!$R$51:$R$58</c:f>
              <c:numCache/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'Падіння варт-ті з-п в періодах'!$Q$58:$Q$62</c:f>
              <c:numCache/>
            </c:numRef>
          </c:xVal>
          <c:yVal>
            <c:numRef>
              <c:f>'Падіння варт-ті з-п в періодах'!$R$58:$R$62</c:f>
              <c:numCache/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2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  <c:spPr/>
            </c:trendlineLbl>
          </c:trendline>
          <c:xVal>
            <c:numRef>
              <c:f>'Падіння варт-ті з-п в періодах'!$Q$62:$Q$64</c:f>
              <c:numCache/>
            </c:numRef>
          </c:xVal>
          <c:yVal>
            <c:numRef>
              <c:f>'Падіння варт-ті з-п в періодах'!$R$62:$R$64</c:f>
              <c:numCache/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poly"/>
            <c:order val="6"/>
            <c:dispEq val="0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'Падіння варт-ті з-п в періодах'!$Q$64:$Q$69</c:f>
              <c:numCache/>
            </c:numRef>
          </c:xVal>
          <c:yVal>
            <c:numRef>
              <c:f>'Падіння варт-ті з-п в періодах'!$R$64:$R$69</c:f>
              <c:numCache/>
            </c:numRef>
          </c:yVal>
          <c:smooth val="0"/>
        </c:ser>
        <c:axId val="24625836"/>
        <c:axId val="20305933"/>
      </c:scatterChart>
      <c:valAx>
        <c:axId val="24625836"/>
        <c:scaling>
          <c:orientation val="minMax"/>
          <c:max val="19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yr"/>
                    <a:ea typeface="Arial Cyr"/>
                    <a:cs typeface="Arial Cyr"/>
                  </a:rPr>
                  <a:t>x</a:t>
                </a: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, дні
після
31.01.2006</a:t>
                </a:r>
              </a:p>
            </c:rich>
          </c:tx>
          <c:layout>
            <c:manualLayout>
              <c:xMode val="factor"/>
              <c:yMode val="factor"/>
              <c:x val="0.0312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in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0305933"/>
        <c:crosses val="autoZero"/>
        <c:crossBetween val="midCat"/>
        <c:dispUnits/>
        <c:majorUnit val="365"/>
        <c:minorUnit val="30"/>
      </c:valAx>
      <c:valAx>
        <c:axId val="20305933"/>
        <c:scaling>
          <c:orientation val="minMax"/>
          <c:max val="1"/>
          <c:min val="0.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4625836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0.4695</cdr:x>
      <cdr:y>0.10075</cdr:y>
    </cdr:from>
    <cdr:to>
      <cdr:x>0.917</cdr:x>
      <cdr:y>0.184</cdr:y>
    </cdr:to>
    <cdr:sp>
      <cdr:nvSpPr>
        <cdr:cNvPr id="1" name="TextBox 1"/>
        <cdr:cNvSpPr txBox="1">
          <a:spLocks noChangeArrowheads="1"/>
        </cdr:cNvSpPr>
      </cdr:nvSpPr>
      <cdr:spPr>
        <a:xfrm>
          <a:off x="2895600" y="342900"/>
          <a:ext cx="2762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0" i="0" u="none" baseline="0">
              <a:latin typeface="Arial Cyr"/>
              <a:ea typeface="Arial Cyr"/>
              <a:cs typeface="Arial Cyr"/>
            </a:rPr>
            <a:t>Что може показувати така крива?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20</xdr:row>
      <xdr:rowOff>57150</xdr:rowOff>
    </xdr:from>
    <xdr:to>
      <xdr:col>9</xdr:col>
      <xdr:colOff>180975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333375" y="3476625"/>
        <a:ext cx="61722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19</xdr:row>
      <xdr:rowOff>123825</xdr:rowOff>
    </xdr:from>
    <xdr:to>
      <xdr:col>9</xdr:col>
      <xdr:colOff>895350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1828800" y="3390900"/>
        <a:ext cx="65627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66675</xdr:rowOff>
    </xdr:from>
    <xdr:to>
      <xdr:col>9</xdr:col>
      <xdr:colOff>561975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66675" y="3457575"/>
        <a:ext cx="66675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19</xdr:row>
      <xdr:rowOff>133350</xdr:rowOff>
    </xdr:from>
    <xdr:to>
      <xdr:col>10</xdr:col>
      <xdr:colOff>657225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600075" y="3362325"/>
        <a:ext cx="79152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78"/>
  <sheetViews>
    <sheetView zoomScale="80" zoomScaleNormal="80" workbookViewId="0" topLeftCell="A1">
      <selection activeCell="B3" sqref="B3"/>
    </sheetView>
  </sheetViews>
  <sheetFormatPr defaultColWidth="9.00390625" defaultRowHeight="12.75"/>
  <cols>
    <col min="2" max="2" width="10.125" style="1" bestFit="1" customWidth="1"/>
    <col min="3" max="9" width="9.125" style="1" customWidth="1"/>
    <col min="11" max="11" width="13.625" style="1" customWidth="1"/>
    <col min="12" max="12" width="9.125" style="1" customWidth="1"/>
  </cols>
  <sheetData>
    <row r="3" ht="12.75">
      <c r="B3" s="2" t="s">
        <v>58</v>
      </c>
    </row>
    <row r="4" spans="2:8" ht="27" customHeight="1">
      <c r="B4" s="14" t="s">
        <v>60</v>
      </c>
      <c r="C4" s="14"/>
      <c r="D4" s="14"/>
      <c r="E4" s="14"/>
      <c r="F4" s="14"/>
      <c r="G4" s="14"/>
      <c r="H4" s="14"/>
    </row>
    <row r="5" spans="11:12" ht="12.75">
      <c r="K5" s="15" t="s">
        <v>59</v>
      </c>
      <c r="L5" s="15"/>
    </row>
    <row r="6" spans="3:8" ht="12.75">
      <c r="C6" s="1">
        <v>2006</v>
      </c>
      <c r="D6" s="1">
        <v>2007</v>
      </c>
      <c r="E6" s="1">
        <v>2008</v>
      </c>
      <c r="F6" s="1">
        <v>2009</v>
      </c>
      <c r="G6" s="1">
        <v>2010</v>
      </c>
      <c r="H6" s="1">
        <v>2011</v>
      </c>
    </row>
    <row r="7" spans="2:12" ht="12.75">
      <c r="B7" s="1" t="s">
        <v>0</v>
      </c>
      <c r="C7" s="1">
        <v>99.1</v>
      </c>
      <c r="D7" s="1">
        <v>79.7</v>
      </c>
      <c r="E7" s="1">
        <v>50.5</v>
      </c>
      <c r="F7" s="1">
        <v>23</v>
      </c>
      <c r="G7" s="1">
        <v>10.7</v>
      </c>
      <c r="H7" s="1">
        <v>2.3</v>
      </c>
      <c r="K7" s="3">
        <v>38748</v>
      </c>
      <c r="L7" s="1">
        <v>99.1</v>
      </c>
    </row>
    <row r="8" spans="2:12" ht="12.75">
      <c r="B8" s="1" t="s">
        <v>1</v>
      </c>
      <c r="C8" s="1">
        <v>95.6</v>
      </c>
      <c r="D8" s="1">
        <v>78.6</v>
      </c>
      <c r="E8" s="1">
        <v>46.5</v>
      </c>
      <c r="F8" s="1">
        <v>21.2</v>
      </c>
      <c r="G8" s="1">
        <v>8.7</v>
      </c>
      <c r="H8" s="1">
        <v>1.4</v>
      </c>
      <c r="K8" s="3">
        <v>38776</v>
      </c>
      <c r="L8" s="1">
        <v>95.6</v>
      </c>
    </row>
    <row r="9" spans="2:12" ht="12.75">
      <c r="B9" s="1" t="s">
        <v>2</v>
      </c>
      <c r="C9" s="1">
        <v>96.2</v>
      </c>
      <c r="D9" s="1">
        <v>78.2</v>
      </c>
      <c r="E9" s="1">
        <v>41.2</v>
      </c>
      <c r="F9" s="1">
        <v>19.6</v>
      </c>
      <c r="G9" s="1">
        <v>7.7</v>
      </c>
      <c r="K9" s="3">
        <v>38807</v>
      </c>
      <c r="L9" s="1">
        <v>96.2</v>
      </c>
    </row>
    <row r="10" spans="2:12" ht="12.75">
      <c r="B10" s="1" t="s">
        <v>3</v>
      </c>
      <c r="C10" s="1">
        <v>97</v>
      </c>
      <c r="D10" s="1">
        <v>78.2</v>
      </c>
      <c r="E10" s="1">
        <v>36.9</v>
      </c>
      <c r="F10" s="1">
        <v>18.5</v>
      </c>
      <c r="G10" s="1">
        <v>8</v>
      </c>
      <c r="K10" s="3">
        <v>38837</v>
      </c>
      <c r="L10" s="1">
        <v>97</v>
      </c>
    </row>
    <row r="11" spans="2:12" ht="12.75">
      <c r="B11" s="1" t="s">
        <v>4</v>
      </c>
      <c r="C11" s="1">
        <v>96</v>
      </c>
      <c r="D11" s="1">
        <v>77.2</v>
      </c>
      <c r="E11" s="1">
        <v>35.2</v>
      </c>
      <c r="F11" s="1">
        <v>17.9</v>
      </c>
      <c r="G11" s="1">
        <v>8.7</v>
      </c>
      <c r="K11" s="3">
        <v>38868</v>
      </c>
      <c r="L11" s="1">
        <v>96</v>
      </c>
    </row>
    <row r="12" spans="2:12" ht="12.75">
      <c r="B12" s="1" t="s">
        <v>5</v>
      </c>
      <c r="C12" s="1">
        <v>95.8</v>
      </c>
      <c r="D12" s="1">
        <v>73.3</v>
      </c>
      <c r="E12" s="1">
        <v>34.1</v>
      </c>
      <c r="F12" s="1">
        <v>16.6</v>
      </c>
      <c r="G12" s="1">
        <v>9.1</v>
      </c>
      <c r="K12" s="3">
        <v>38898</v>
      </c>
      <c r="L12" s="1">
        <v>95.8</v>
      </c>
    </row>
    <row r="13" spans="2:12" ht="12.75">
      <c r="B13" s="1" t="s">
        <v>6</v>
      </c>
      <c r="C13" s="1">
        <v>94.1</v>
      </c>
      <c r="D13" s="1">
        <v>71</v>
      </c>
      <c r="E13" s="1">
        <v>34.8</v>
      </c>
      <c r="F13" s="1">
        <v>16.7</v>
      </c>
      <c r="G13" s="1">
        <v>9.3</v>
      </c>
      <c r="K13" s="3">
        <v>38929</v>
      </c>
      <c r="L13" s="1">
        <v>94.1</v>
      </c>
    </row>
    <row r="14" spans="2:12" ht="12.75">
      <c r="B14" s="1" t="s">
        <v>7</v>
      </c>
      <c r="C14" s="1">
        <v>94.1</v>
      </c>
      <c r="D14" s="1">
        <v>69.9</v>
      </c>
      <c r="E14" s="1">
        <v>34.9</v>
      </c>
      <c r="F14" s="1">
        <v>17</v>
      </c>
      <c r="G14" s="1">
        <v>8</v>
      </c>
      <c r="K14" s="3">
        <v>38960</v>
      </c>
      <c r="L14" s="1">
        <v>94.1</v>
      </c>
    </row>
    <row r="15" spans="2:12" ht="12.75">
      <c r="B15" s="1" t="s">
        <v>8</v>
      </c>
      <c r="C15" s="1">
        <v>90.3</v>
      </c>
      <c r="D15" s="1">
        <v>66.3</v>
      </c>
      <c r="E15" s="1">
        <v>33.4</v>
      </c>
      <c r="F15" s="1">
        <v>16</v>
      </c>
      <c r="G15" s="1">
        <v>5</v>
      </c>
      <c r="K15" s="3">
        <v>38990</v>
      </c>
      <c r="L15" s="1">
        <v>90.3</v>
      </c>
    </row>
    <row r="16" spans="2:12" ht="12.75">
      <c r="B16" s="1" t="s">
        <v>9</v>
      </c>
      <c r="C16" s="1">
        <v>85.5</v>
      </c>
      <c r="D16" s="1">
        <v>61.6</v>
      </c>
      <c r="E16" s="1">
        <v>31.2</v>
      </c>
      <c r="F16" s="1">
        <v>15</v>
      </c>
      <c r="G16" s="1">
        <v>4.5</v>
      </c>
      <c r="K16" s="3">
        <v>39021</v>
      </c>
      <c r="L16" s="1">
        <v>85.5</v>
      </c>
    </row>
    <row r="17" spans="2:12" ht="12.75">
      <c r="B17" s="1" t="s">
        <v>10</v>
      </c>
      <c r="C17" s="1">
        <v>82.2</v>
      </c>
      <c r="D17" s="1">
        <v>58.1</v>
      </c>
      <c r="E17" s="1">
        <v>29.3</v>
      </c>
      <c r="F17" s="1">
        <v>13.7</v>
      </c>
      <c r="G17" s="1">
        <v>4.2</v>
      </c>
      <c r="K17" s="3">
        <v>39051</v>
      </c>
      <c r="L17" s="1">
        <v>82.2</v>
      </c>
    </row>
    <row r="18" spans="2:12" ht="12.75">
      <c r="B18" s="1" t="s">
        <v>11</v>
      </c>
      <c r="C18" s="1">
        <v>80.6</v>
      </c>
      <c r="D18" s="1">
        <v>54.9</v>
      </c>
      <c r="E18" s="1">
        <v>26.6</v>
      </c>
      <c r="F18" s="1">
        <v>12.7</v>
      </c>
      <c r="G18" s="1">
        <v>3.3</v>
      </c>
      <c r="K18" s="3">
        <v>39082</v>
      </c>
      <c r="L18" s="1">
        <v>80.6</v>
      </c>
    </row>
    <row r="19" spans="11:12" ht="12.75">
      <c r="K19" s="3">
        <v>39113</v>
      </c>
      <c r="L19" s="1">
        <v>79.7</v>
      </c>
    </row>
    <row r="20" spans="11:12" ht="12.75">
      <c r="K20" s="3">
        <v>39141</v>
      </c>
      <c r="L20" s="1">
        <v>78.6</v>
      </c>
    </row>
    <row r="21" spans="11:12" ht="12.75">
      <c r="K21" s="3">
        <v>39172</v>
      </c>
      <c r="L21" s="1">
        <v>78.2</v>
      </c>
    </row>
    <row r="22" spans="11:17" ht="12.75">
      <c r="K22" s="3">
        <v>39202</v>
      </c>
      <c r="L22" s="1">
        <v>78.2</v>
      </c>
      <c r="Q22">
        <v>85</v>
      </c>
    </row>
    <row r="23" spans="11:12" ht="12.75">
      <c r="K23" s="3">
        <v>39233</v>
      </c>
      <c r="L23" s="1">
        <v>77.2</v>
      </c>
    </row>
    <row r="24" spans="11:12" ht="12.75">
      <c r="K24" s="3">
        <v>39263</v>
      </c>
      <c r="L24" s="1">
        <v>73.3</v>
      </c>
    </row>
    <row r="25" spans="11:12" ht="12.75">
      <c r="K25" s="3">
        <v>39294</v>
      </c>
      <c r="L25" s="1">
        <v>71</v>
      </c>
    </row>
    <row r="26" spans="11:12" ht="12.75">
      <c r="K26" s="3">
        <v>39325</v>
      </c>
      <c r="L26" s="1">
        <v>69.9</v>
      </c>
    </row>
    <row r="27" spans="11:12" ht="12.75">
      <c r="K27" s="3">
        <v>39355</v>
      </c>
      <c r="L27" s="1">
        <v>66.3</v>
      </c>
    </row>
    <row r="28" spans="11:12" ht="12.75">
      <c r="K28" s="3">
        <v>39386</v>
      </c>
      <c r="L28" s="1">
        <v>61.6</v>
      </c>
    </row>
    <row r="29" spans="11:12" ht="12.75">
      <c r="K29" s="3">
        <v>39416</v>
      </c>
      <c r="L29" s="1">
        <v>58.1</v>
      </c>
    </row>
    <row r="30" spans="11:12" ht="12.75">
      <c r="K30" s="3">
        <v>39447</v>
      </c>
      <c r="L30" s="1">
        <v>54.9</v>
      </c>
    </row>
    <row r="31" spans="11:12" ht="12.75">
      <c r="K31" s="3">
        <v>39478</v>
      </c>
      <c r="L31" s="1">
        <v>50.5</v>
      </c>
    </row>
    <row r="32" spans="11:12" ht="12.75">
      <c r="K32" s="3">
        <v>39506</v>
      </c>
      <c r="L32" s="1">
        <v>46.5</v>
      </c>
    </row>
    <row r="33" spans="11:12" ht="12.75">
      <c r="K33" s="3">
        <v>39538</v>
      </c>
      <c r="L33" s="1">
        <v>41.2</v>
      </c>
    </row>
    <row r="34" spans="11:12" ht="12.75">
      <c r="K34" s="3">
        <v>39568</v>
      </c>
      <c r="L34" s="1">
        <v>36.9</v>
      </c>
    </row>
    <row r="35" spans="11:12" ht="12.75">
      <c r="K35" s="3">
        <v>39599</v>
      </c>
      <c r="L35" s="1">
        <v>35.2</v>
      </c>
    </row>
    <row r="36" spans="11:12" ht="12.75">
      <c r="K36" s="3">
        <v>39629</v>
      </c>
      <c r="L36" s="1">
        <v>34.1</v>
      </c>
    </row>
    <row r="37" spans="11:12" ht="12.75">
      <c r="K37" s="3">
        <v>39660</v>
      </c>
      <c r="L37" s="1">
        <v>34.8</v>
      </c>
    </row>
    <row r="38" spans="11:12" ht="12.75">
      <c r="K38" s="3">
        <v>39691</v>
      </c>
      <c r="L38" s="1">
        <v>34.9</v>
      </c>
    </row>
    <row r="39" spans="11:12" ht="12.75">
      <c r="K39" s="3">
        <v>39721</v>
      </c>
      <c r="L39" s="1">
        <v>33.4</v>
      </c>
    </row>
    <row r="40" spans="11:12" ht="12.75">
      <c r="K40" s="3">
        <v>39752</v>
      </c>
      <c r="L40" s="1">
        <v>31.2</v>
      </c>
    </row>
    <row r="41" spans="11:12" ht="12.75">
      <c r="K41" s="3">
        <v>39782</v>
      </c>
      <c r="L41" s="1">
        <v>29.3</v>
      </c>
    </row>
    <row r="42" spans="11:12" ht="12.75">
      <c r="K42" s="3">
        <v>39813</v>
      </c>
      <c r="L42" s="1">
        <v>26.6</v>
      </c>
    </row>
    <row r="43" spans="11:12" ht="12.75">
      <c r="K43" s="3">
        <v>39844</v>
      </c>
      <c r="L43" s="1">
        <v>23</v>
      </c>
    </row>
    <row r="44" spans="11:12" ht="12.75">
      <c r="K44" s="3">
        <v>39872</v>
      </c>
      <c r="L44" s="1">
        <v>21.2</v>
      </c>
    </row>
    <row r="45" spans="11:12" ht="12.75">
      <c r="K45" s="3">
        <v>39903</v>
      </c>
      <c r="L45" s="1">
        <v>19.6</v>
      </c>
    </row>
    <row r="46" spans="11:12" ht="12.75">
      <c r="K46" s="3">
        <v>39933</v>
      </c>
      <c r="L46" s="1">
        <v>18.5</v>
      </c>
    </row>
    <row r="47" spans="11:12" ht="12.75">
      <c r="K47" s="3">
        <v>39964</v>
      </c>
      <c r="L47" s="1">
        <v>17.9</v>
      </c>
    </row>
    <row r="48" spans="11:12" ht="12.75">
      <c r="K48" s="3">
        <v>39994</v>
      </c>
      <c r="L48" s="1">
        <v>16.6</v>
      </c>
    </row>
    <row r="49" spans="11:12" ht="12.75">
      <c r="K49" s="3">
        <v>40025</v>
      </c>
      <c r="L49" s="1">
        <v>16.7</v>
      </c>
    </row>
    <row r="50" spans="11:12" ht="12.75">
      <c r="K50" s="3">
        <v>40056</v>
      </c>
      <c r="L50" s="1">
        <v>17</v>
      </c>
    </row>
    <row r="51" spans="11:12" ht="12.75">
      <c r="K51" s="3">
        <v>40086</v>
      </c>
      <c r="L51" s="1">
        <v>16</v>
      </c>
    </row>
    <row r="52" spans="11:12" ht="12.75">
      <c r="K52" s="3">
        <v>40117</v>
      </c>
      <c r="L52" s="1">
        <v>15</v>
      </c>
    </row>
    <row r="53" spans="11:12" ht="12.75">
      <c r="K53" s="3">
        <v>40147</v>
      </c>
      <c r="L53" s="1">
        <v>13.7</v>
      </c>
    </row>
    <row r="54" spans="11:12" ht="12.75">
      <c r="K54" s="3">
        <v>40178</v>
      </c>
      <c r="L54" s="1">
        <v>12.7</v>
      </c>
    </row>
    <row r="55" spans="11:12" ht="12.75">
      <c r="K55" s="3">
        <v>40209</v>
      </c>
      <c r="L55" s="1">
        <v>10.7</v>
      </c>
    </row>
    <row r="56" spans="11:12" ht="12.75">
      <c r="K56" s="3">
        <v>40237</v>
      </c>
      <c r="L56" s="1">
        <v>8.7</v>
      </c>
    </row>
    <row r="57" spans="11:12" ht="12.75">
      <c r="K57" s="3">
        <v>40268</v>
      </c>
      <c r="L57" s="1">
        <v>7.7</v>
      </c>
    </row>
    <row r="58" spans="11:12" ht="12.75">
      <c r="K58" s="3">
        <v>40298</v>
      </c>
      <c r="L58" s="1">
        <v>8</v>
      </c>
    </row>
    <row r="59" spans="11:12" ht="12.75">
      <c r="K59" s="3">
        <v>40329</v>
      </c>
      <c r="L59" s="1">
        <v>8.7</v>
      </c>
    </row>
    <row r="60" spans="11:12" ht="12.75">
      <c r="K60" s="3">
        <v>40359</v>
      </c>
      <c r="L60" s="1">
        <v>9.1</v>
      </c>
    </row>
    <row r="61" spans="11:12" ht="12.75">
      <c r="K61" s="3">
        <v>40390</v>
      </c>
      <c r="L61" s="1">
        <v>9.3</v>
      </c>
    </row>
    <row r="62" spans="11:12" ht="12.75">
      <c r="K62" s="3">
        <v>40421</v>
      </c>
      <c r="L62" s="1">
        <v>8</v>
      </c>
    </row>
    <row r="63" spans="11:12" ht="12.75">
      <c r="K63" s="3">
        <v>40451</v>
      </c>
      <c r="L63" s="1">
        <v>5</v>
      </c>
    </row>
    <row r="64" spans="11:12" ht="12.75">
      <c r="K64" s="3">
        <v>40482</v>
      </c>
      <c r="L64" s="1">
        <v>4.5</v>
      </c>
    </row>
    <row r="65" spans="11:12" ht="12.75">
      <c r="K65" s="3">
        <v>40512</v>
      </c>
      <c r="L65" s="1">
        <v>4.2</v>
      </c>
    </row>
    <row r="66" spans="11:12" ht="12.75">
      <c r="K66" s="3">
        <v>40543</v>
      </c>
      <c r="L66" s="1">
        <v>3.3</v>
      </c>
    </row>
    <row r="67" spans="11:12" ht="12.75">
      <c r="K67" s="3">
        <v>40574</v>
      </c>
      <c r="L67" s="1">
        <v>2.3</v>
      </c>
    </row>
    <row r="68" spans="11:12" ht="12.75">
      <c r="K68" s="3">
        <v>40602</v>
      </c>
      <c r="L68" s="1">
        <v>1.4</v>
      </c>
    </row>
    <row r="69" ht="12.75">
      <c r="K69" s="3"/>
    </row>
    <row r="70" ht="12.75">
      <c r="K70" s="3"/>
    </row>
    <row r="71" ht="12.75">
      <c r="K71" s="3"/>
    </row>
    <row r="72" ht="12.75">
      <c r="K72" s="3"/>
    </row>
    <row r="73" ht="12.75">
      <c r="K73" s="3"/>
    </row>
    <row r="74" ht="12.75">
      <c r="K74" s="3"/>
    </row>
    <row r="75" ht="12.75">
      <c r="K75" s="3"/>
    </row>
    <row r="76" ht="12.75">
      <c r="K76" s="3"/>
    </row>
    <row r="77" ht="12.75">
      <c r="K77" s="3"/>
    </row>
    <row r="78" ht="12.75">
      <c r="K78" s="3"/>
    </row>
  </sheetData>
  <mergeCells count="1">
    <mergeCell ref="B4:H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N19"/>
  <sheetViews>
    <sheetView zoomScale="90" zoomScaleNormal="90" workbookViewId="0" topLeftCell="B1">
      <selection activeCell="L34" sqref="L34"/>
    </sheetView>
  </sheetViews>
  <sheetFormatPr defaultColWidth="9.00390625" defaultRowHeight="12.75"/>
  <cols>
    <col min="2" max="2" width="12.00390625" style="0" customWidth="1"/>
    <col min="4" max="4" width="14.00390625" style="0" customWidth="1"/>
    <col min="6" max="6" width="14.625" style="0" customWidth="1"/>
    <col min="8" max="8" width="12.75390625" style="0" customWidth="1"/>
    <col min="10" max="10" width="14.00390625" style="0" customWidth="1"/>
    <col min="12" max="12" width="14.375" style="0" customWidth="1"/>
    <col min="14" max="14" width="13.875" style="0" customWidth="1"/>
  </cols>
  <sheetData>
    <row r="6" spans="4:14" ht="27.75" customHeight="1">
      <c r="D6" s="5" t="s">
        <v>57</v>
      </c>
      <c r="F6" s="5" t="s">
        <v>57</v>
      </c>
      <c r="H6" s="5" t="s">
        <v>57</v>
      </c>
      <c r="J6" s="5" t="s">
        <v>57</v>
      </c>
      <c r="L6" s="5" t="s">
        <v>57</v>
      </c>
      <c r="N6" s="5" t="s">
        <v>57</v>
      </c>
    </row>
    <row r="7" spans="2:14" ht="12.75">
      <c r="B7" s="1"/>
      <c r="C7" s="6">
        <v>2006</v>
      </c>
      <c r="D7" s="1">
        <v>2006</v>
      </c>
      <c r="E7" s="6">
        <v>2007</v>
      </c>
      <c r="F7" s="1">
        <v>2007</v>
      </c>
      <c r="G7" s="6">
        <v>2008</v>
      </c>
      <c r="H7" s="1">
        <v>2008</v>
      </c>
      <c r="I7" s="6">
        <v>2009</v>
      </c>
      <c r="J7" s="1">
        <v>2009</v>
      </c>
      <c r="K7" s="6">
        <v>2010</v>
      </c>
      <c r="L7" s="1">
        <v>2010</v>
      </c>
      <c r="M7" s="6">
        <v>2011</v>
      </c>
      <c r="N7" s="1">
        <v>2011</v>
      </c>
    </row>
    <row r="8" spans="2:14" ht="12.75">
      <c r="B8" s="1" t="s">
        <v>0</v>
      </c>
      <c r="C8" s="6">
        <v>99.1</v>
      </c>
      <c r="D8">
        <f>C8/99.1</f>
        <v>1</v>
      </c>
      <c r="E8" s="6">
        <v>79.7</v>
      </c>
      <c r="F8">
        <f>E8/79.7</f>
        <v>1</v>
      </c>
      <c r="G8" s="6">
        <v>50.5</v>
      </c>
      <c r="H8">
        <f>G8/50.5</f>
        <v>1</v>
      </c>
      <c r="I8" s="6">
        <v>23</v>
      </c>
      <c r="J8">
        <f aca="true" t="shared" si="0" ref="J8:J19">I8/23</f>
        <v>1</v>
      </c>
      <c r="K8" s="6">
        <v>10.7</v>
      </c>
      <c r="L8">
        <f>K8/10.7</f>
        <v>1</v>
      </c>
      <c r="M8" s="6">
        <v>2.3</v>
      </c>
      <c r="N8">
        <f>M8/2.3</f>
        <v>1</v>
      </c>
    </row>
    <row r="9" spans="2:14" ht="12.75">
      <c r="B9" s="1" t="s">
        <v>1</v>
      </c>
      <c r="C9" s="6">
        <v>95.6</v>
      </c>
      <c r="D9" s="4">
        <f>C9/99.1</f>
        <v>0.9646821392532795</v>
      </c>
      <c r="E9" s="6">
        <v>78.6</v>
      </c>
      <c r="F9" s="4">
        <f aca="true" t="shared" si="1" ref="F9:F19">E9/79.7</f>
        <v>0.9861982434127979</v>
      </c>
      <c r="G9" s="6">
        <v>46.5</v>
      </c>
      <c r="H9" s="4">
        <f aca="true" t="shared" si="2" ref="H9:H19">G9/50.5</f>
        <v>0.9207920792079208</v>
      </c>
      <c r="I9" s="6">
        <v>21.2</v>
      </c>
      <c r="J9" s="4">
        <f t="shared" si="0"/>
        <v>0.9217391304347826</v>
      </c>
      <c r="K9" s="6">
        <v>8.7</v>
      </c>
      <c r="L9" s="4">
        <f aca="true" t="shared" si="3" ref="L9:L19">K9/10.7</f>
        <v>0.8130841121495327</v>
      </c>
      <c r="M9" s="6">
        <v>1.4</v>
      </c>
      <c r="N9" s="4">
        <f>M9/2.3</f>
        <v>0.6086956521739131</v>
      </c>
    </row>
    <row r="10" spans="2:14" ht="12.75">
      <c r="B10" s="1" t="s">
        <v>2</v>
      </c>
      <c r="C10" s="6">
        <v>96.2</v>
      </c>
      <c r="D10" s="4">
        <f aca="true" t="shared" si="4" ref="D10:D19">C10/99.1</f>
        <v>0.9707366296670031</v>
      </c>
      <c r="E10" s="6">
        <v>78.2</v>
      </c>
      <c r="F10" s="4">
        <f t="shared" si="1"/>
        <v>0.9811794228356336</v>
      </c>
      <c r="G10" s="6">
        <v>41.2</v>
      </c>
      <c r="H10" s="4">
        <f t="shared" si="2"/>
        <v>0.8158415841584159</v>
      </c>
      <c r="I10" s="6">
        <v>19.6</v>
      </c>
      <c r="J10" s="4">
        <f t="shared" si="0"/>
        <v>0.8521739130434783</v>
      </c>
      <c r="K10" s="6">
        <v>7.7</v>
      </c>
      <c r="L10" s="4">
        <f t="shared" si="3"/>
        <v>0.7196261682242991</v>
      </c>
      <c r="M10" s="1"/>
      <c r="N10" s="4"/>
    </row>
    <row r="11" spans="2:14" ht="12.75">
      <c r="B11" s="1" t="s">
        <v>3</v>
      </c>
      <c r="C11" s="6">
        <v>97</v>
      </c>
      <c r="D11" s="4">
        <f t="shared" si="4"/>
        <v>0.9788092835519677</v>
      </c>
      <c r="E11" s="6">
        <v>78.2</v>
      </c>
      <c r="F11" s="4">
        <f t="shared" si="1"/>
        <v>0.9811794228356336</v>
      </c>
      <c r="G11" s="6">
        <v>36.9</v>
      </c>
      <c r="H11" s="4">
        <f t="shared" si="2"/>
        <v>0.7306930693069307</v>
      </c>
      <c r="I11" s="6">
        <v>18.5</v>
      </c>
      <c r="J11" s="4">
        <f t="shared" si="0"/>
        <v>0.8043478260869565</v>
      </c>
      <c r="K11" s="6">
        <v>8</v>
      </c>
      <c r="L11" s="4">
        <f t="shared" si="3"/>
        <v>0.7476635514018692</v>
      </c>
      <c r="M11" s="1"/>
      <c r="N11" s="4"/>
    </row>
    <row r="12" spans="2:14" ht="12.75">
      <c r="B12" s="1" t="s">
        <v>4</v>
      </c>
      <c r="C12" s="6">
        <v>96</v>
      </c>
      <c r="D12" s="4">
        <f t="shared" si="4"/>
        <v>0.968718466195762</v>
      </c>
      <c r="E12" s="6">
        <v>77.2</v>
      </c>
      <c r="F12" s="4">
        <f t="shared" si="1"/>
        <v>0.9686323713927227</v>
      </c>
      <c r="G12" s="6">
        <v>35.2</v>
      </c>
      <c r="H12" s="4">
        <f t="shared" si="2"/>
        <v>0.6970297029702971</v>
      </c>
      <c r="I12" s="6">
        <v>17.9</v>
      </c>
      <c r="J12" s="4">
        <f t="shared" si="0"/>
        <v>0.7782608695652173</v>
      </c>
      <c r="K12" s="6">
        <v>8.7</v>
      </c>
      <c r="L12" s="4">
        <f t="shared" si="3"/>
        <v>0.8130841121495327</v>
      </c>
      <c r="M12" s="1"/>
      <c r="N12" s="4"/>
    </row>
    <row r="13" spans="2:14" ht="12.75">
      <c r="B13" s="1" t="s">
        <v>5</v>
      </c>
      <c r="C13" s="6">
        <v>95.8</v>
      </c>
      <c r="D13" s="4">
        <f t="shared" si="4"/>
        <v>0.9667003027245207</v>
      </c>
      <c r="E13" s="6">
        <v>73.3</v>
      </c>
      <c r="F13" s="4">
        <f t="shared" si="1"/>
        <v>0.91969887076537</v>
      </c>
      <c r="G13" s="6">
        <v>34.1</v>
      </c>
      <c r="H13" s="4">
        <f t="shared" si="2"/>
        <v>0.6752475247524753</v>
      </c>
      <c r="I13" s="6">
        <v>16.6</v>
      </c>
      <c r="J13" s="4">
        <f t="shared" si="0"/>
        <v>0.7217391304347827</v>
      </c>
      <c r="K13" s="6">
        <v>9.1</v>
      </c>
      <c r="L13" s="4">
        <f t="shared" si="3"/>
        <v>0.8504672897196262</v>
      </c>
      <c r="M13" s="1"/>
      <c r="N13" s="4"/>
    </row>
    <row r="14" spans="2:14" ht="12.75">
      <c r="B14" s="1" t="s">
        <v>6</v>
      </c>
      <c r="C14" s="6">
        <v>94.1</v>
      </c>
      <c r="D14" s="4">
        <f t="shared" si="4"/>
        <v>0.9495459132189707</v>
      </c>
      <c r="E14" s="6">
        <v>71</v>
      </c>
      <c r="F14" s="4">
        <f t="shared" si="1"/>
        <v>0.890840652446675</v>
      </c>
      <c r="G14" s="6">
        <v>34.8</v>
      </c>
      <c r="H14" s="4">
        <f t="shared" si="2"/>
        <v>0.689108910891089</v>
      </c>
      <c r="I14" s="6">
        <v>16.7</v>
      </c>
      <c r="J14" s="4">
        <f t="shared" si="0"/>
        <v>0.726086956521739</v>
      </c>
      <c r="K14" s="6">
        <v>9.3</v>
      </c>
      <c r="L14" s="4">
        <f t="shared" si="3"/>
        <v>0.869158878504673</v>
      </c>
      <c r="M14" s="1"/>
      <c r="N14" s="4"/>
    </row>
    <row r="15" spans="2:14" ht="12.75">
      <c r="B15" s="1" t="s">
        <v>7</v>
      </c>
      <c r="C15" s="6">
        <v>94.1</v>
      </c>
      <c r="D15" s="4">
        <f t="shared" si="4"/>
        <v>0.9495459132189707</v>
      </c>
      <c r="E15" s="6">
        <v>69.9</v>
      </c>
      <c r="F15" s="4">
        <f t="shared" si="1"/>
        <v>0.877038895859473</v>
      </c>
      <c r="G15" s="6">
        <v>34.9</v>
      </c>
      <c r="H15" s="4">
        <f t="shared" si="2"/>
        <v>0.691089108910891</v>
      </c>
      <c r="I15" s="6">
        <v>17</v>
      </c>
      <c r="J15" s="4">
        <f t="shared" si="0"/>
        <v>0.7391304347826086</v>
      </c>
      <c r="K15" s="6">
        <v>8</v>
      </c>
      <c r="L15" s="4">
        <f t="shared" si="3"/>
        <v>0.7476635514018692</v>
      </c>
      <c r="M15" s="1"/>
      <c r="N15" s="4"/>
    </row>
    <row r="16" spans="2:14" ht="12.75">
      <c r="B16" s="1" t="s">
        <v>8</v>
      </c>
      <c r="C16" s="6">
        <v>90.3</v>
      </c>
      <c r="D16" s="4">
        <f t="shared" si="4"/>
        <v>0.9112008072653885</v>
      </c>
      <c r="E16" s="6">
        <v>66.3</v>
      </c>
      <c r="F16" s="4">
        <f t="shared" si="1"/>
        <v>0.8318695106649937</v>
      </c>
      <c r="G16" s="6">
        <v>33.4</v>
      </c>
      <c r="H16" s="4">
        <f t="shared" si="2"/>
        <v>0.6613861386138613</v>
      </c>
      <c r="I16" s="6">
        <v>16</v>
      </c>
      <c r="J16" s="4">
        <f t="shared" si="0"/>
        <v>0.6956521739130435</v>
      </c>
      <c r="K16" s="6">
        <v>5</v>
      </c>
      <c r="L16" s="4">
        <f t="shared" si="3"/>
        <v>0.4672897196261683</v>
      </c>
      <c r="M16" s="1"/>
      <c r="N16" s="4"/>
    </row>
    <row r="17" spans="2:14" ht="12.75">
      <c r="B17" s="1" t="s">
        <v>9</v>
      </c>
      <c r="C17" s="6">
        <v>85.5</v>
      </c>
      <c r="D17" s="4">
        <f t="shared" si="4"/>
        <v>0.8627648839556005</v>
      </c>
      <c r="E17" s="6">
        <v>61.6</v>
      </c>
      <c r="F17" s="4">
        <f t="shared" si="1"/>
        <v>0.7728983688833124</v>
      </c>
      <c r="G17" s="6">
        <v>31.2</v>
      </c>
      <c r="H17" s="4">
        <f t="shared" si="2"/>
        <v>0.6178217821782178</v>
      </c>
      <c r="I17" s="6">
        <v>15</v>
      </c>
      <c r="J17" s="4">
        <f t="shared" si="0"/>
        <v>0.6521739130434783</v>
      </c>
      <c r="K17" s="6">
        <v>4.5</v>
      </c>
      <c r="L17" s="4">
        <f t="shared" si="3"/>
        <v>0.42056074766355145</v>
      </c>
      <c r="M17" s="1"/>
      <c r="N17" s="4"/>
    </row>
    <row r="18" spans="2:14" ht="12.75">
      <c r="B18" s="1" t="s">
        <v>10</v>
      </c>
      <c r="C18" s="6">
        <v>82.2</v>
      </c>
      <c r="D18" s="4">
        <f t="shared" si="4"/>
        <v>0.8294651866801211</v>
      </c>
      <c r="E18" s="6">
        <v>58.1</v>
      </c>
      <c r="F18" s="4">
        <f t="shared" si="1"/>
        <v>0.7289836888331243</v>
      </c>
      <c r="G18" s="6">
        <v>29.3</v>
      </c>
      <c r="H18" s="4">
        <f t="shared" si="2"/>
        <v>0.5801980198019802</v>
      </c>
      <c r="I18" s="6">
        <v>13.7</v>
      </c>
      <c r="J18" s="4">
        <f t="shared" si="0"/>
        <v>0.5956521739130435</v>
      </c>
      <c r="K18" s="6">
        <v>4.2</v>
      </c>
      <c r="L18" s="4">
        <f t="shared" si="3"/>
        <v>0.39252336448598135</v>
      </c>
      <c r="M18" s="1"/>
      <c r="N18" s="4"/>
    </row>
    <row r="19" spans="2:14" ht="12.75">
      <c r="B19" s="1" t="s">
        <v>11</v>
      </c>
      <c r="C19" s="6">
        <v>80.6</v>
      </c>
      <c r="D19" s="4">
        <f t="shared" si="4"/>
        <v>0.8133198789101918</v>
      </c>
      <c r="E19" s="6">
        <v>54.9</v>
      </c>
      <c r="F19" s="4">
        <f t="shared" si="1"/>
        <v>0.6888331242158092</v>
      </c>
      <c r="G19" s="6">
        <v>26.6</v>
      </c>
      <c r="H19" s="4">
        <f t="shared" si="2"/>
        <v>0.5267326732673268</v>
      </c>
      <c r="I19" s="6">
        <v>12.7</v>
      </c>
      <c r="J19" s="4">
        <f t="shared" si="0"/>
        <v>0.5521739130434782</v>
      </c>
      <c r="K19" s="6">
        <v>3.3</v>
      </c>
      <c r="L19" s="4">
        <f t="shared" si="3"/>
        <v>0.308411214953271</v>
      </c>
      <c r="M19" s="1"/>
      <c r="N19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R78"/>
  <sheetViews>
    <sheetView tabSelected="1" zoomScale="85" zoomScaleNormal="85" workbookViewId="0" topLeftCell="A18">
      <selection activeCell="H51" sqref="H51"/>
    </sheetView>
  </sheetViews>
  <sheetFormatPr defaultColWidth="9.00390625" defaultRowHeight="12.75"/>
  <cols>
    <col min="11" max="11" width="13.625" style="1" customWidth="1"/>
  </cols>
  <sheetData>
    <row r="4" spans="3:18" ht="24.75" customHeight="1">
      <c r="C4" s="14" t="s">
        <v>55</v>
      </c>
      <c r="D4" s="14"/>
      <c r="E4" s="14"/>
      <c r="F4" s="14"/>
      <c r="G4" s="14"/>
      <c r="H4" s="14"/>
      <c r="I4" s="14"/>
      <c r="J4" s="7"/>
      <c r="L4" s="14" t="s">
        <v>56</v>
      </c>
      <c r="M4" s="14"/>
      <c r="N4" s="14"/>
      <c r="O4" s="14"/>
      <c r="P4" s="14"/>
      <c r="Q4" s="14"/>
      <c r="R4" s="8"/>
    </row>
    <row r="7" spans="3:17" ht="12.75">
      <c r="C7" s="1"/>
      <c r="D7" s="6">
        <v>2006</v>
      </c>
      <c r="E7" s="6">
        <v>2007</v>
      </c>
      <c r="F7" s="6">
        <v>2008</v>
      </c>
      <c r="G7" s="6">
        <v>2009</v>
      </c>
      <c r="H7" s="6">
        <v>2010</v>
      </c>
      <c r="I7" s="6">
        <v>2011</v>
      </c>
      <c r="J7" s="6"/>
      <c r="L7" s="1">
        <v>2006</v>
      </c>
      <c r="M7" s="1">
        <v>2007</v>
      </c>
      <c r="N7" s="1">
        <v>2008</v>
      </c>
      <c r="O7" s="1">
        <v>2009</v>
      </c>
      <c r="P7" s="1">
        <v>2010</v>
      </c>
      <c r="Q7" s="1">
        <v>2011</v>
      </c>
    </row>
    <row r="8" spans="3:17" ht="12.75">
      <c r="C8" s="1" t="s">
        <v>0</v>
      </c>
      <c r="D8" s="6">
        <v>99.1</v>
      </c>
      <c r="E8" s="6">
        <v>79.7</v>
      </c>
      <c r="F8" s="6">
        <v>50.5</v>
      </c>
      <c r="G8" s="6">
        <v>23</v>
      </c>
      <c r="H8" s="6">
        <v>10.7</v>
      </c>
      <c r="I8" s="6">
        <v>2.3</v>
      </c>
      <c r="J8" s="6"/>
      <c r="K8" s="3">
        <v>38748</v>
      </c>
      <c r="L8" s="4">
        <f>(D8+100)/199.1</f>
        <v>1</v>
      </c>
      <c r="M8" s="4">
        <f aca="true" t="shared" si="0" ref="M8:M19">(E8+100)/199.1</f>
        <v>0.9025615268709191</v>
      </c>
      <c r="N8" s="4">
        <f aca="true" t="shared" si="1" ref="N8:N19">(F8+100)/199.1</f>
        <v>0.7559015570065294</v>
      </c>
      <c r="O8" s="4">
        <f aca="true" t="shared" si="2" ref="O8:O19">(G8+100)/199.1</f>
        <v>0.6177800100452034</v>
      </c>
      <c r="P8" s="4">
        <f aca="true" t="shared" si="3" ref="P8:P19">(H8+100)/199.1</f>
        <v>0.5560020090406831</v>
      </c>
      <c r="Q8" s="4">
        <f>(I8+100)/199.1</f>
        <v>0.5138121546961326</v>
      </c>
    </row>
    <row r="9" spans="3:17" ht="12.75">
      <c r="C9" s="1" t="s">
        <v>1</v>
      </c>
      <c r="D9" s="6">
        <v>95.6</v>
      </c>
      <c r="E9" s="6">
        <v>78.6</v>
      </c>
      <c r="F9" s="6">
        <v>46.5</v>
      </c>
      <c r="G9" s="6">
        <v>21.2</v>
      </c>
      <c r="H9" s="6">
        <v>8.7</v>
      </c>
      <c r="I9" s="6">
        <v>1.4</v>
      </c>
      <c r="J9" s="6"/>
      <c r="K9" s="3">
        <v>38776</v>
      </c>
      <c r="L9" s="4">
        <f aca="true" t="shared" si="4" ref="L9:L19">(D9+100)/199.1</f>
        <v>0.982420894023104</v>
      </c>
      <c r="M9" s="4">
        <f t="shared" si="0"/>
        <v>0.8970366649924661</v>
      </c>
      <c r="N9" s="4">
        <f t="shared" si="1"/>
        <v>0.7358111501757911</v>
      </c>
      <c r="O9" s="4">
        <f t="shared" si="2"/>
        <v>0.6087393269713712</v>
      </c>
      <c r="P9" s="4">
        <f t="shared" si="3"/>
        <v>0.5459568056253139</v>
      </c>
      <c r="Q9" s="4">
        <f>(I9+100)/199.1</f>
        <v>0.5092918131592166</v>
      </c>
    </row>
    <row r="10" spans="3:17" ht="12.75">
      <c r="C10" s="1" t="s">
        <v>2</v>
      </c>
      <c r="D10" s="6">
        <v>96.2</v>
      </c>
      <c r="E10" s="6">
        <v>78.2</v>
      </c>
      <c r="F10" s="6">
        <v>41.2</v>
      </c>
      <c r="G10" s="6">
        <v>19.6</v>
      </c>
      <c r="H10" s="6">
        <v>7.7</v>
      </c>
      <c r="I10" s="1"/>
      <c r="J10" s="1"/>
      <c r="K10" s="3">
        <v>38807</v>
      </c>
      <c r="L10" s="4">
        <f t="shared" si="4"/>
        <v>0.9854344550477147</v>
      </c>
      <c r="M10" s="4">
        <f t="shared" si="0"/>
        <v>0.8950276243093922</v>
      </c>
      <c r="N10" s="4">
        <f t="shared" si="1"/>
        <v>0.7091913611250628</v>
      </c>
      <c r="O10" s="4">
        <f t="shared" si="2"/>
        <v>0.6007031642390759</v>
      </c>
      <c r="P10" s="4">
        <f t="shared" si="3"/>
        <v>0.5409342039176294</v>
      </c>
      <c r="Q10" s="4"/>
    </row>
    <row r="11" spans="3:17" ht="12.75">
      <c r="C11" s="1" t="s">
        <v>3</v>
      </c>
      <c r="D11" s="6">
        <v>97</v>
      </c>
      <c r="E11" s="6">
        <v>78.2</v>
      </c>
      <c r="F11" s="6">
        <v>36.9</v>
      </c>
      <c r="G11" s="6">
        <v>18.5</v>
      </c>
      <c r="H11" s="6">
        <v>8</v>
      </c>
      <c r="I11" s="1"/>
      <c r="J11" s="1"/>
      <c r="K11" s="3">
        <v>38837</v>
      </c>
      <c r="L11" s="4">
        <f t="shared" si="4"/>
        <v>0.9894525364138624</v>
      </c>
      <c r="M11" s="4">
        <f t="shared" si="0"/>
        <v>0.8950276243093922</v>
      </c>
      <c r="N11" s="4">
        <f t="shared" si="1"/>
        <v>0.6875941737820191</v>
      </c>
      <c r="O11" s="4">
        <f t="shared" si="2"/>
        <v>0.5951783023606229</v>
      </c>
      <c r="P11" s="4">
        <f t="shared" si="3"/>
        <v>0.5424409844299347</v>
      </c>
      <c r="Q11" s="4"/>
    </row>
    <row r="12" spans="3:17" ht="12.75">
      <c r="C12" s="1" t="s">
        <v>4</v>
      </c>
      <c r="D12" s="6">
        <v>96</v>
      </c>
      <c r="E12" s="6">
        <v>77.2</v>
      </c>
      <c r="F12" s="6">
        <v>35.2</v>
      </c>
      <c r="G12" s="6">
        <v>17.9</v>
      </c>
      <c r="H12" s="6">
        <v>8.7</v>
      </c>
      <c r="I12" s="1"/>
      <c r="J12" s="1"/>
      <c r="K12" s="3">
        <v>38868</v>
      </c>
      <c r="L12" s="4">
        <f t="shared" si="4"/>
        <v>0.9844299347061778</v>
      </c>
      <c r="M12" s="4">
        <f t="shared" si="0"/>
        <v>0.8900050226017077</v>
      </c>
      <c r="N12" s="4">
        <f t="shared" si="1"/>
        <v>0.6790557508789553</v>
      </c>
      <c r="O12" s="4">
        <f t="shared" si="2"/>
        <v>0.592164741336012</v>
      </c>
      <c r="P12" s="4">
        <f t="shared" si="3"/>
        <v>0.5459568056253139</v>
      </c>
      <c r="Q12" s="4"/>
    </row>
    <row r="13" spans="3:17" ht="12.75">
      <c r="C13" s="1" t="s">
        <v>5</v>
      </c>
      <c r="D13" s="6">
        <v>95.8</v>
      </c>
      <c r="E13" s="6">
        <v>73.3</v>
      </c>
      <c r="F13" s="6">
        <v>34.1</v>
      </c>
      <c r="G13" s="6">
        <v>16.6</v>
      </c>
      <c r="H13" s="6">
        <v>9.1</v>
      </c>
      <c r="I13" s="1"/>
      <c r="J13" s="1"/>
      <c r="K13" s="3">
        <v>38898</v>
      </c>
      <c r="L13" s="4">
        <f t="shared" si="4"/>
        <v>0.9834254143646409</v>
      </c>
      <c r="M13" s="4">
        <f t="shared" si="0"/>
        <v>0.8704168759417379</v>
      </c>
      <c r="N13" s="4">
        <f t="shared" si="1"/>
        <v>0.6735308890005023</v>
      </c>
      <c r="O13" s="4">
        <f t="shared" si="2"/>
        <v>0.585635359116022</v>
      </c>
      <c r="P13" s="4">
        <f t="shared" si="3"/>
        <v>0.5479658463083877</v>
      </c>
      <c r="Q13" s="4"/>
    </row>
    <row r="14" spans="3:17" ht="12.75">
      <c r="C14" s="1" t="s">
        <v>6</v>
      </c>
      <c r="D14" s="6">
        <v>94.1</v>
      </c>
      <c r="E14" s="6">
        <v>71</v>
      </c>
      <c r="F14" s="6">
        <v>34.8</v>
      </c>
      <c r="G14" s="6">
        <v>16.7</v>
      </c>
      <c r="H14" s="6">
        <v>9.3</v>
      </c>
      <c r="I14" s="1"/>
      <c r="J14" s="1"/>
      <c r="K14" s="3">
        <v>38929</v>
      </c>
      <c r="L14" s="4">
        <f t="shared" si="4"/>
        <v>0.9748869914615771</v>
      </c>
      <c r="M14" s="4">
        <f t="shared" si="0"/>
        <v>0.8588648920140634</v>
      </c>
      <c r="N14" s="4">
        <f t="shared" si="1"/>
        <v>0.6770467101958816</v>
      </c>
      <c r="O14" s="4">
        <f t="shared" si="2"/>
        <v>0.5861376192867905</v>
      </c>
      <c r="P14" s="4">
        <f t="shared" si="3"/>
        <v>0.5489703666499247</v>
      </c>
      <c r="Q14" s="4"/>
    </row>
    <row r="15" spans="3:17" ht="12.75">
      <c r="C15" s="1" t="s">
        <v>7</v>
      </c>
      <c r="D15" s="6">
        <v>94.1</v>
      </c>
      <c r="E15" s="6">
        <v>69.9</v>
      </c>
      <c r="F15" s="6">
        <v>34.9</v>
      </c>
      <c r="G15" s="6">
        <v>17</v>
      </c>
      <c r="H15" s="6">
        <v>8</v>
      </c>
      <c r="I15" s="1"/>
      <c r="J15" s="1"/>
      <c r="K15" s="3">
        <v>38960</v>
      </c>
      <c r="L15" s="4">
        <f t="shared" si="4"/>
        <v>0.9748869914615771</v>
      </c>
      <c r="M15" s="4">
        <f t="shared" si="0"/>
        <v>0.8533400301356103</v>
      </c>
      <c r="N15" s="4">
        <f t="shared" si="1"/>
        <v>0.67754897036665</v>
      </c>
      <c r="O15" s="4">
        <f t="shared" si="2"/>
        <v>0.587644399799096</v>
      </c>
      <c r="P15" s="4">
        <f t="shared" si="3"/>
        <v>0.5424409844299347</v>
      </c>
      <c r="Q15" s="4"/>
    </row>
    <row r="16" spans="3:17" ht="12.75">
      <c r="C16" s="1" t="s">
        <v>8</v>
      </c>
      <c r="D16" s="6">
        <v>90.3</v>
      </c>
      <c r="E16" s="6">
        <v>66.3</v>
      </c>
      <c r="F16" s="6">
        <v>33.4</v>
      </c>
      <c r="G16" s="6">
        <v>16</v>
      </c>
      <c r="H16" s="6">
        <v>5</v>
      </c>
      <c r="I16" s="1"/>
      <c r="J16" s="1"/>
      <c r="K16" s="3">
        <v>38990</v>
      </c>
      <c r="L16" s="4">
        <f t="shared" si="4"/>
        <v>0.9558011049723758</v>
      </c>
      <c r="M16" s="4">
        <f t="shared" si="0"/>
        <v>0.8352586639879458</v>
      </c>
      <c r="N16" s="4">
        <f t="shared" si="1"/>
        <v>0.6700150678051231</v>
      </c>
      <c r="O16" s="4">
        <f t="shared" si="2"/>
        <v>0.5826217980914113</v>
      </c>
      <c r="P16" s="4">
        <f t="shared" si="3"/>
        <v>0.527373179306881</v>
      </c>
      <c r="Q16" s="4"/>
    </row>
    <row r="17" spans="3:17" ht="12.75">
      <c r="C17" s="1" t="s">
        <v>9</v>
      </c>
      <c r="D17" s="6">
        <v>85.5</v>
      </c>
      <c r="E17" s="6">
        <v>61.6</v>
      </c>
      <c r="F17" s="6">
        <v>31.2</v>
      </c>
      <c r="G17" s="6">
        <v>15</v>
      </c>
      <c r="H17" s="6">
        <v>4.5</v>
      </c>
      <c r="I17" s="1"/>
      <c r="J17" s="1"/>
      <c r="K17" s="3">
        <v>39021</v>
      </c>
      <c r="L17" s="4">
        <f t="shared" si="4"/>
        <v>0.9316926167754898</v>
      </c>
      <c r="M17" s="4">
        <f t="shared" si="0"/>
        <v>0.8116524359618282</v>
      </c>
      <c r="N17" s="4">
        <f t="shared" si="1"/>
        <v>0.6589653440482169</v>
      </c>
      <c r="O17" s="4">
        <f t="shared" si="2"/>
        <v>0.5775991963837268</v>
      </c>
      <c r="P17" s="4">
        <f t="shared" si="3"/>
        <v>0.5248618784530387</v>
      </c>
      <c r="Q17" s="4"/>
    </row>
    <row r="18" spans="3:17" ht="12.75">
      <c r="C18" s="1" t="s">
        <v>10</v>
      </c>
      <c r="D18" s="6">
        <v>82.2</v>
      </c>
      <c r="E18" s="6">
        <v>58.1</v>
      </c>
      <c r="F18" s="6">
        <v>29.3</v>
      </c>
      <c r="G18" s="6">
        <v>13.7</v>
      </c>
      <c r="H18" s="6">
        <v>4.2</v>
      </c>
      <c r="I18" s="1"/>
      <c r="J18" s="1"/>
      <c r="K18" s="3">
        <v>39051</v>
      </c>
      <c r="L18" s="4">
        <f t="shared" si="4"/>
        <v>0.9151180311401306</v>
      </c>
      <c r="M18" s="4">
        <f t="shared" si="0"/>
        <v>0.7940733299849322</v>
      </c>
      <c r="N18" s="4">
        <f t="shared" si="1"/>
        <v>0.6494224008036164</v>
      </c>
      <c r="O18" s="4">
        <f t="shared" si="2"/>
        <v>0.5710698141637368</v>
      </c>
      <c r="P18" s="4">
        <f t="shared" si="3"/>
        <v>0.5233550979407333</v>
      </c>
      <c r="Q18" s="4"/>
    </row>
    <row r="19" spans="3:17" ht="12.75">
      <c r="C19" s="1" t="s">
        <v>11</v>
      </c>
      <c r="D19" s="6">
        <v>80.6</v>
      </c>
      <c r="E19" s="6">
        <v>54.9</v>
      </c>
      <c r="F19" s="6">
        <v>26.6</v>
      </c>
      <c r="G19" s="6">
        <v>12.7</v>
      </c>
      <c r="H19" s="6">
        <v>3.3</v>
      </c>
      <c r="I19" s="1"/>
      <c r="J19" s="1"/>
      <c r="K19" s="3">
        <v>39082</v>
      </c>
      <c r="L19" s="4">
        <f t="shared" si="4"/>
        <v>0.9070818684078352</v>
      </c>
      <c r="M19" s="4">
        <f t="shared" si="0"/>
        <v>0.7780010045203416</v>
      </c>
      <c r="N19" s="4">
        <f t="shared" si="1"/>
        <v>0.6358613761928679</v>
      </c>
      <c r="O19" s="4">
        <f t="shared" si="2"/>
        <v>0.5660472124560523</v>
      </c>
      <c r="P19" s="4">
        <f t="shared" si="3"/>
        <v>0.5188347564038172</v>
      </c>
      <c r="Q19" s="4"/>
    </row>
    <row r="20" spans="11:16" ht="12.75">
      <c r="K20" s="3">
        <v>39113</v>
      </c>
      <c r="L20">
        <v>0.9025615268709191</v>
      </c>
      <c r="P20" s="4"/>
    </row>
    <row r="21" spans="11:16" ht="12.75">
      <c r="K21" s="3">
        <v>39141</v>
      </c>
      <c r="L21">
        <v>0.8970366649924661</v>
      </c>
      <c r="P21" s="4"/>
    </row>
    <row r="22" spans="11:12" ht="12.75">
      <c r="K22" s="3">
        <v>39172</v>
      </c>
      <c r="L22">
        <v>0.8950276243093922</v>
      </c>
    </row>
    <row r="23" spans="11:12" ht="12.75">
      <c r="K23" s="3">
        <v>39202</v>
      </c>
      <c r="L23">
        <v>0.8950276243093922</v>
      </c>
    </row>
    <row r="24" spans="11:12" ht="12.75">
      <c r="K24" s="3">
        <v>39233</v>
      </c>
      <c r="L24">
        <v>0.8900050226017077</v>
      </c>
    </row>
    <row r="25" spans="11:12" ht="12.75">
      <c r="K25" s="3">
        <v>39263</v>
      </c>
      <c r="L25">
        <v>0.8704168759417379</v>
      </c>
    </row>
    <row r="26" spans="11:12" ht="12.75">
      <c r="K26" s="3">
        <v>39294</v>
      </c>
      <c r="L26">
        <v>0.8588648920140634</v>
      </c>
    </row>
    <row r="27" spans="11:12" ht="12.75">
      <c r="K27" s="3">
        <v>39325</v>
      </c>
      <c r="L27">
        <v>0.8533400301356103</v>
      </c>
    </row>
    <row r="28" spans="11:12" ht="12.75">
      <c r="K28" s="3">
        <v>39355</v>
      </c>
      <c r="L28">
        <v>0.8352586639879458</v>
      </c>
    </row>
    <row r="29" spans="11:12" ht="12.75">
      <c r="K29" s="3">
        <v>39386</v>
      </c>
      <c r="L29">
        <v>0.8116524359618282</v>
      </c>
    </row>
    <row r="30" spans="11:12" ht="12.75">
      <c r="K30" s="3">
        <v>39416</v>
      </c>
      <c r="L30">
        <v>0.7940733299849322</v>
      </c>
    </row>
    <row r="31" spans="11:12" ht="12.75">
      <c r="K31" s="3">
        <v>39447</v>
      </c>
      <c r="L31">
        <v>0.7780010045203416</v>
      </c>
    </row>
    <row r="32" spans="11:12" ht="12.75">
      <c r="K32" s="3">
        <v>39478</v>
      </c>
      <c r="L32">
        <v>0.7559015570065294</v>
      </c>
    </row>
    <row r="33" spans="11:12" ht="12.75">
      <c r="K33" s="3">
        <v>39506</v>
      </c>
      <c r="L33">
        <v>0.7358111501757911</v>
      </c>
    </row>
    <row r="34" spans="11:12" ht="12.75">
      <c r="K34" s="3">
        <v>39538</v>
      </c>
      <c r="L34">
        <v>0.7091913611250628</v>
      </c>
    </row>
    <row r="35" spans="11:12" ht="12.75">
      <c r="K35" s="3">
        <v>39568</v>
      </c>
      <c r="L35">
        <v>0.6875941737820191</v>
      </c>
    </row>
    <row r="36" spans="11:12" ht="12.75">
      <c r="K36" s="3">
        <v>39599</v>
      </c>
      <c r="L36">
        <v>0.6790557508789553</v>
      </c>
    </row>
    <row r="37" spans="11:12" ht="12.75">
      <c r="K37" s="3">
        <v>39629</v>
      </c>
      <c r="L37">
        <v>0.6735308890005023</v>
      </c>
    </row>
    <row r="38" spans="11:12" ht="12.75">
      <c r="K38" s="3">
        <v>39660</v>
      </c>
      <c r="L38">
        <v>0.6770467101958816</v>
      </c>
    </row>
    <row r="39" spans="11:12" ht="12.75">
      <c r="K39" s="3">
        <v>39691</v>
      </c>
      <c r="L39">
        <v>0.67754897036665</v>
      </c>
    </row>
    <row r="40" spans="11:12" ht="12.75">
      <c r="K40" s="3">
        <v>39721</v>
      </c>
      <c r="L40">
        <v>0.6700150678051231</v>
      </c>
    </row>
    <row r="41" spans="11:12" ht="12.75">
      <c r="K41" s="3">
        <v>39752</v>
      </c>
      <c r="L41">
        <v>0.6589653440482169</v>
      </c>
    </row>
    <row r="42" spans="11:12" ht="12.75">
      <c r="K42" s="3">
        <v>39782</v>
      </c>
      <c r="L42">
        <v>0.6494224008036164</v>
      </c>
    </row>
    <row r="43" spans="11:12" ht="12.75">
      <c r="K43" s="3">
        <v>39813</v>
      </c>
      <c r="L43">
        <v>0.6358613761928679</v>
      </c>
    </row>
    <row r="44" spans="11:12" ht="12.75">
      <c r="K44" s="3">
        <v>39844</v>
      </c>
      <c r="L44">
        <v>0.6177800100452034</v>
      </c>
    </row>
    <row r="45" spans="11:12" ht="12.75">
      <c r="K45" s="3">
        <v>39872</v>
      </c>
      <c r="L45">
        <v>0.6087393269713712</v>
      </c>
    </row>
    <row r="46" spans="11:12" ht="12.75">
      <c r="K46" s="3">
        <v>39903</v>
      </c>
      <c r="L46">
        <v>0.6007031642390759</v>
      </c>
    </row>
    <row r="47" spans="11:12" ht="12.75">
      <c r="K47" s="3">
        <v>39933</v>
      </c>
      <c r="L47">
        <v>0.5951783023606229</v>
      </c>
    </row>
    <row r="48" spans="11:12" ht="12.75">
      <c r="K48" s="3">
        <v>39964</v>
      </c>
      <c r="L48">
        <v>0.592164741336012</v>
      </c>
    </row>
    <row r="49" spans="11:12" ht="12.75">
      <c r="K49" s="3">
        <v>39994</v>
      </c>
      <c r="L49">
        <v>0.585635359116022</v>
      </c>
    </row>
    <row r="50" spans="11:12" ht="12.75">
      <c r="K50" s="3">
        <v>40025</v>
      </c>
      <c r="L50">
        <v>0.5861376192867905</v>
      </c>
    </row>
    <row r="51" spans="11:12" ht="12.75">
      <c r="K51" s="3">
        <v>40056</v>
      </c>
      <c r="L51">
        <v>0.587644399799096</v>
      </c>
    </row>
    <row r="52" spans="11:12" ht="12.75">
      <c r="K52" s="3">
        <v>40086</v>
      </c>
      <c r="L52">
        <v>0.5826217980914113</v>
      </c>
    </row>
    <row r="53" spans="11:12" ht="12.75">
      <c r="K53" s="3">
        <v>40117</v>
      </c>
      <c r="L53">
        <v>0.5775991963837268</v>
      </c>
    </row>
    <row r="54" spans="11:12" ht="12.75">
      <c r="K54" s="3">
        <v>40147</v>
      </c>
      <c r="L54">
        <v>0.5710698141637368</v>
      </c>
    </row>
    <row r="55" spans="11:12" ht="12.75">
      <c r="K55" s="3">
        <v>40178</v>
      </c>
      <c r="L55">
        <v>0.5660472124560523</v>
      </c>
    </row>
    <row r="56" spans="11:12" ht="12.75">
      <c r="K56" s="3">
        <v>40209</v>
      </c>
      <c r="L56">
        <v>0.5560020090406831</v>
      </c>
    </row>
    <row r="57" spans="11:12" ht="12.75">
      <c r="K57" s="3">
        <v>40237</v>
      </c>
      <c r="L57">
        <v>0.5459568056253139</v>
      </c>
    </row>
    <row r="58" spans="11:12" ht="12.75">
      <c r="K58" s="3">
        <v>40268</v>
      </c>
      <c r="L58">
        <v>0.5409342039176294</v>
      </c>
    </row>
    <row r="59" spans="11:12" ht="12.75">
      <c r="K59" s="3">
        <v>40298</v>
      </c>
      <c r="L59">
        <v>0.5424409844299347</v>
      </c>
    </row>
    <row r="60" spans="11:12" ht="12.75">
      <c r="K60" s="3">
        <v>40329</v>
      </c>
      <c r="L60">
        <v>0.5459568056253139</v>
      </c>
    </row>
    <row r="61" spans="11:12" ht="12.75">
      <c r="K61" s="3">
        <v>40359</v>
      </c>
      <c r="L61">
        <v>0.5479658463083877</v>
      </c>
    </row>
    <row r="62" spans="11:12" ht="12.75">
      <c r="K62" s="3">
        <v>40390</v>
      </c>
      <c r="L62">
        <v>0.5489703666499247</v>
      </c>
    </row>
    <row r="63" spans="11:12" ht="12.75">
      <c r="K63" s="3">
        <v>40421</v>
      </c>
      <c r="L63">
        <v>0.5424409844299347</v>
      </c>
    </row>
    <row r="64" spans="11:12" ht="12.75">
      <c r="K64" s="3">
        <v>40451</v>
      </c>
      <c r="L64">
        <v>0.527373179306881</v>
      </c>
    </row>
    <row r="65" spans="11:12" ht="12.75">
      <c r="K65" s="3">
        <v>40482</v>
      </c>
      <c r="L65">
        <v>0.5248618784530387</v>
      </c>
    </row>
    <row r="66" spans="11:12" ht="12.75">
      <c r="K66" s="3">
        <v>40512</v>
      </c>
      <c r="L66">
        <v>0.5233550979407333</v>
      </c>
    </row>
    <row r="67" spans="11:12" ht="12.75">
      <c r="K67" s="3">
        <v>40543</v>
      </c>
      <c r="L67">
        <v>0.5188347564038172</v>
      </c>
    </row>
    <row r="68" spans="11:12" ht="12.75">
      <c r="K68" s="3">
        <v>40574</v>
      </c>
      <c r="L68">
        <v>0.5138121546961326</v>
      </c>
    </row>
    <row r="69" spans="11:12" ht="12.75">
      <c r="K69" s="3">
        <v>40602</v>
      </c>
      <c r="L69">
        <v>0.5092918131592166</v>
      </c>
    </row>
    <row r="70" ht="12.75">
      <c r="K70" s="3"/>
    </row>
    <row r="71" ht="12.75">
      <c r="K71" s="3"/>
    </row>
    <row r="72" ht="12.75">
      <c r="K72" s="3"/>
    </row>
    <row r="73" ht="12.75">
      <c r="K73" s="3"/>
    </row>
    <row r="74" ht="12.75">
      <c r="K74" s="3"/>
    </row>
    <row r="75" ht="12.75">
      <c r="K75" s="3"/>
    </row>
    <row r="76" ht="12.75">
      <c r="K76" s="3"/>
    </row>
    <row r="77" ht="12.75">
      <c r="K77" s="3"/>
    </row>
    <row r="78" ht="12.75">
      <c r="K78" s="3"/>
    </row>
  </sheetData>
  <mergeCells count="2">
    <mergeCell ref="C4:I4"/>
    <mergeCell ref="L4:Q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4:X78"/>
  <sheetViews>
    <sheetView workbookViewId="0" topLeftCell="A22">
      <selection activeCell="K19" sqref="K19"/>
    </sheetView>
  </sheetViews>
  <sheetFormatPr defaultColWidth="9.00390625" defaultRowHeight="12.75"/>
  <cols>
    <col min="3" max="4" width="10.75390625" style="0" customWidth="1"/>
    <col min="5" max="5" width="18.625" style="0" customWidth="1"/>
    <col min="15" max="15" width="13.625" style="1" customWidth="1"/>
    <col min="16" max="16" width="13.875" style="0" customWidth="1"/>
    <col min="17" max="17" width="15.125" style="0" customWidth="1"/>
  </cols>
  <sheetData>
    <row r="4" spans="3:24" ht="24.75" customHeight="1">
      <c r="C4" s="14" t="s">
        <v>54</v>
      </c>
      <c r="D4" s="14"/>
      <c r="E4" s="14"/>
      <c r="F4" s="14"/>
      <c r="G4" s="14"/>
      <c r="H4" s="14"/>
      <c r="I4" s="14"/>
      <c r="J4" s="7"/>
      <c r="K4" s="7"/>
      <c r="L4" s="7"/>
      <c r="P4" s="7"/>
      <c r="Q4" s="7"/>
      <c r="R4" s="14" t="s">
        <v>12</v>
      </c>
      <c r="S4" s="14"/>
      <c r="T4" s="14"/>
      <c r="U4" s="14"/>
      <c r="V4" s="14"/>
      <c r="W4" s="14"/>
      <c r="X4" s="8"/>
    </row>
    <row r="6" spans="15:17" ht="12.75">
      <c r="O6" s="1" t="s">
        <v>13</v>
      </c>
      <c r="P6" s="2" t="s">
        <v>14</v>
      </c>
      <c r="Q6" t="s">
        <v>15</v>
      </c>
    </row>
    <row r="7" spans="3:23" ht="12.75">
      <c r="C7" s="1"/>
      <c r="D7" s="6">
        <v>2006</v>
      </c>
      <c r="E7" s="6">
        <v>2007</v>
      </c>
      <c r="F7" s="6">
        <v>2008</v>
      </c>
      <c r="G7" s="6">
        <v>2009</v>
      </c>
      <c r="H7" s="6">
        <v>2010</v>
      </c>
      <c r="I7" s="6">
        <v>2011</v>
      </c>
      <c r="O7" s="10">
        <v>38718</v>
      </c>
      <c r="P7" s="6">
        <v>38717</v>
      </c>
      <c r="Q7" s="6">
        <f aca="true" t="shared" si="0" ref="Q7:Q38">P7-38717</f>
        <v>0</v>
      </c>
      <c r="R7" s="1">
        <v>2006</v>
      </c>
      <c r="S7" s="1">
        <v>2007</v>
      </c>
      <c r="T7" s="1">
        <v>2008</v>
      </c>
      <c r="U7" s="1">
        <v>2009</v>
      </c>
      <c r="V7" s="1">
        <v>2010</v>
      </c>
      <c r="W7" s="1">
        <v>2011</v>
      </c>
    </row>
    <row r="8" spans="3:23" ht="12.75">
      <c r="C8" s="1" t="s">
        <v>42</v>
      </c>
      <c r="D8" s="6">
        <v>99.1</v>
      </c>
      <c r="E8" s="6">
        <v>79.7</v>
      </c>
      <c r="F8" s="6">
        <v>50.5</v>
      </c>
      <c r="G8" s="6">
        <v>23</v>
      </c>
      <c r="H8" s="6">
        <v>10.7</v>
      </c>
      <c r="I8" s="6">
        <v>2.3</v>
      </c>
      <c r="O8" s="3">
        <v>38748</v>
      </c>
      <c r="P8" s="9">
        <v>38748</v>
      </c>
      <c r="Q8" s="9">
        <f t="shared" si="0"/>
        <v>31</v>
      </c>
      <c r="R8" s="4">
        <f aca="true" t="shared" si="1" ref="R8:W9">(D8+100)/199.1</f>
        <v>1</v>
      </c>
      <c r="S8" s="4">
        <f t="shared" si="1"/>
        <v>0.9025615268709191</v>
      </c>
      <c r="T8" s="4">
        <f t="shared" si="1"/>
        <v>0.7559015570065294</v>
      </c>
      <c r="U8" s="4">
        <f t="shared" si="1"/>
        <v>0.6177800100452034</v>
      </c>
      <c r="V8" s="4">
        <f t="shared" si="1"/>
        <v>0.5560020090406831</v>
      </c>
      <c r="W8" s="4">
        <f t="shared" si="1"/>
        <v>0.5138121546961326</v>
      </c>
    </row>
    <row r="9" spans="3:23" ht="12.75">
      <c r="C9" s="1" t="s">
        <v>43</v>
      </c>
      <c r="D9" s="6">
        <v>95.6</v>
      </c>
      <c r="E9" s="6">
        <v>78.6</v>
      </c>
      <c r="F9" s="6">
        <v>46.5</v>
      </c>
      <c r="G9" s="6">
        <v>21.2</v>
      </c>
      <c r="H9" s="6">
        <v>8.7</v>
      </c>
      <c r="I9" s="6">
        <v>1.4</v>
      </c>
      <c r="O9" s="3">
        <v>38776</v>
      </c>
      <c r="P9" s="9">
        <v>38776</v>
      </c>
      <c r="Q9" s="9">
        <f t="shared" si="0"/>
        <v>59</v>
      </c>
      <c r="R9" s="4">
        <f t="shared" si="1"/>
        <v>0.982420894023104</v>
      </c>
      <c r="S9" s="4">
        <f t="shared" si="1"/>
        <v>0.8970366649924661</v>
      </c>
      <c r="T9" s="4">
        <f t="shared" si="1"/>
        <v>0.7358111501757911</v>
      </c>
      <c r="U9" s="4">
        <f t="shared" si="1"/>
        <v>0.6087393269713712</v>
      </c>
      <c r="V9" s="4">
        <f t="shared" si="1"/>
        <v>0.5459568056253139</v>
      </c>
      <c r="W9" s="4">
        <f t="shared" si="1"/>
        <v>0.5092918131592166</v>
      </c>
    </row>
    <row r="10" spans="3:23" ht="12.75">
      <c r="C10" s="1" t="s">
        <v>44</v>
      </c>
      <c r="D10" s="6">
        <v>96.2</v>
      </c>
      <c r="E10" s="6">
        <v>78.2</v>
      </c>
      <c r="F10" s="6">
        <v>41.2</v>
      </c>
      <c r="G10" s="6">
        <v>19.6</v>
      </c>
      <c r="H10" s="6">
        <v>7.7</v>
      </c>
      <c r="I10" s="1"/>
      <c r="O10" s="3">
        <v>38807</v>
      </c>
      <c r="P10" s="9">
        <v>38807</v>
      </c>
      <c r="Q10" s="9">
        <f t="shared" si="0"/>
        <v>90</v>
      </c>
      <c r="R10" s="4">
        <f aca="true" t="shared" si="2" ref="R10:R19">(D10+100)/199.1</f>
        <v>0.9854344550477147</v>
      </c>
      <c r="S10" s="4">
        <f aca="true" t="shared" si="3" ref="S10:S19">(E10+100)/199.1</f>
        <v>0.8950276243093922</v>
      </c>
      <c r="T10" s="4">
        <f aca="true" t="shared" si="4" ref="T10:T19">(F10+100)/199.1</f>
        <v>0.7091913611250628</v>
      </c>
      <c r="U10" s="4">
        <f aca="true" t="shared" si="5" ref="U10:U19">(G10+100)/199.1</f>
        <v>0.6007031642390759</v>
      </c>
      <c r="V10" s="4">
        <f aca="true" t="shared" si="6" ref="V10:V19">(H10+100)/199.1</f>
        <v>0.5409342039176294</v>
      </c>
      <c r="W10" s="4"/>
    </row>
    <row r="11" spans="3:23" ht="12.75">
      <c r="C11" s="1" t="s">
        <v>45</v>
      </c>
      <c r="D11" s="6">
        <v>97</v>
      </c>
      <c r="E11" s="6">
        <v>78.2</v>
      </c>
      <c r="F11" s="6">
        <v>36.9</v>
      </c>
      <c r="G11" s="6">
        <v>18.5</v>
      </c>
      <c r="H11" s="6">
        <v>8</v>
      </c>
      <c r="I11" s="1"/>
      <c r="O11" s="3">
        <v>38837</v>
      </c>
      <c r="P11" s="9">
        <v>38837</v>
      </c>
      <c r="Q11" s="9">
        <f t="shared" si="0"/>
        <v>120</v>
      </c>
      <c r="R11" s="4">
        <f t="shared" si="2"/>
        <v>0.9894525364138624</v>
      </c>
      <c r="S11" s="4">
        <f t="shared" si="3"/>
        <v>0.8950276243093922</v>
      </c>
      <c r="T11" s="4">
        <f t="shared" si="4"/>
        <v>0.6875941737820191</v>
      </c>
      <c r="U11" s="4">
        <f t="shared" si="5"/>
        <v>0.5951783023606229</v>
      </c>
      <c r="V11" s="4">
        <f t="shared" si="6"/>
        <v>0.5424409844299347</v>
      </c>
      <c r="W11" s="4"/>
    </row>
    <row r="12" spans="3:23" ht="12.75">
      <c r="C12" s="1" t="s">
        <v>46</v>
      </c>
      <c r="D12" s="6">
        <v>96</v>
      </c>
      <c r="E12" s="6">
        <v>77.2</v>
      </c>
      <c r="F12" s="6">
        <v>35.2</v>
      </c>
      <c r="G12" s="6">
        <v>17.9</v>
      </c>
      <c r="H12" s="6">
        <v>8.7</v>
      </c>
      <c r="I12" s="1"/>
      <c r="O12" s="3">
        <v>38868</v>
      </c>
      <c r="P12" s="9">
        <v>38868</v>
      </c>
      <c r="Q12" s="9">
        <f t="shared" si="0"/>
        <v>151</v>
      </c>
      <c r="R12" s="4">
        <f t="shared" si="2"/>
        <v>0.9844299347061778</v>
      </c>
      <c r="S12" s="4">
        <f t="shared" si="3"/>
        <v>0.8900050226017077</v>
      </c>
      <c r="T12" s="4">
        <f t="shared" si="4"/>
        <v>0.6790557508789553</v>
      </c>
      <c r="U12" s="4">
        <f t="shared" si="5"/>
        <v>0.592164741336012</v>
      </c>
      <c r="V12" s="4">
        <f t="shared" si="6"/>
        <v>0.5459568056253139</v>
      </c>
      <c r="W12" s="4"/>
    </row>
    <row r="13" spans="3:23" ht="12.75">
      <c r="C13" s="1" t="s">
        <v>47</v>
      </c>
      <c r="D13" s="6">
        <v>95.8</v>
      </c>
      <c r="E13" s="6">
        <v>73.3</v>
      </c>
      <c r="F13" s="6">
        <v>34.1</v>
      </c>
      <c r="G13" s="6">
        <v>16.6</v>
      </c>
      <c r="H13" s="6">
        <v>9.1</v>
      </c>
      <c r="I13" s="1"/>
      <c r="J13" s="1"/>
      <c r="K13" s="1"/>
      <c r="L13" s="1"/>
      <c r="O13" s="3">
        <v>38898</v>
      </c>
      <c r="P13" s="9">
        <v>38898</v>
      </c>
      <c r="Q13" s="9">
        <f t="shared" si="0"/>
        <v>181</v>
      </c>
      <c r="R13" s="4">
        <f t="shared" si="2"/>
        <v>0.9834254143646409</v>
      </c>
      <c r="S13" s="4">
        <f t="shared" si="3"/>
        <v>0.8704168759417379</v>
      </c>
      <c r="T13" s="4">
        <f t="shared" si="4"/>
        <v>0.6735308890005023</v>
      </c>
      <c r="U13" s="4">
        <f t="shared" si="5"/>
        <v>0.585635359116022</v>
      </c>
      <c r="V13" s="4">
        <f t="shared" si="6"/>
        <v>0.5479658463083877</v>
      </c>
      <c r="W13" s="4"/>
    </row>
    <row r="14" spans="3:23" ht="12.75">
      <c r="C14" s="1" t="s">
        <v>48</v>
      </c>
      <c r="D14" s="6">
        <v>94.1</v>
      </c>
      <c r="E14" s="6">
        <v>71</v>
      </c>
      <c r="F14" s="6">
        <v>34.8</v>
      </c>
      <c r="G14" s="6">
        <v>16.7</v>
      </c>
      <c r="H14" s="6">
        <v>9.3</v>
      </c>
      <c r="I14" s="1"/>
      <c r="J14" s="1"/>
      <c r="K14" s="1"/>
      <c r="L14" s="1"/>
      <c r="O14" s="3">
        <v>38929</v>
      </c>
      <c r="P14" s="9">
        <v>38929</v>
      </c>
      <c r="Q14" s="9">
        <f t="shared" si="0"/>
        <v>212</v>
      </c>
      <c r="R14" s="4">
        <f t="shared" si="2"/>
        <v>0.9748869914615771</v>
      </c>
      <c r="S14" s="4">
        <f t="shared" si="3"/>
        <v>0.8588648920140634</v>
      </c>
      <c r="T14" s="4">
        <f t="shared" si="4"/>
        <v>0.6770467101958816</v>
      </c>
      <c r="U14" s="4">
        <f t="shared" si="5"/>
        <v>0.5861376192867905</v>
      </c>
      <c r="V14" s="4">
        <f t="shared" si="6"/>
        <v>0.5489703666499247</v>
      </c>
      <c r="W14" s="4"/>
    </row>
    <row r="15" spans="3:23" ht="12.75">
      <c r="C15" s="1" t="s">
        <v>49</v>
      </c>
      <c r="D15" s="6">
        <v>94.1</v>
      </c>
      <c r="E15" s="6">
        <v>69.9</v>
      </c>
      <c r="F15" s="6">
        <v>34.9</v>
      </c>
      <c r="G15" s="6">
        <v>17</v>
      </c>
      <c r="H15" s="6">
        <v>8</v>
      </c>
      <c r="I15" s="1"/>
      <c r="J15" s="1"/>
      <c r="K15" s="1"/>
      <c r="L15" s="1"/>
      <c r="O15" s="3">
        <v>38960</v>
      </c>
      <c r="P15" s="9">
        <v>38960</v>
      </c>
      <c r="Q15" s="9">
        <f t="shared" si="0"/>
        <v>243</v>
      </c>
      <c r="R15" s="4">
        <f t="shared" si="2"/>
        <v>0.9748869914615771</v>
      </c>
      <c r="S15" s="4">
        <f t="shared" si="3"/>
        <v>0.8533400301356103</v>
      </c>
      <c r="T15" s="4">
        <f t="shared" si="4"/>
        <v>0.67754897036665</v>
      </c>
      <c r="U15" s="4">
        <f t="shared" si="5"/>
        <v>0.587644399799096</v>
      </c>
      <c r="V15" s="4">
        <f t="shared" si="6"/>
        <v>0.5424409844299347</v>
      </c>
      <c r="W15" s="4"/>
    </row>
    <row r="16" spans="3:23" ht="12.75">
      <c r="C16" s="1" t="s">
        <v>50</v>
      </c>
      <c r="D16" s="6">
        <v>90.3</v>
      </c>
      <c r="E16" s="6">
        <v>66.3</v>
      </c>
      <c r="F16" s="6">
        <v>33.4</v>
      </c>
      <c r="G16" s="6">
        <v>16</v>
      </c>
      <c r="H16" s="6">
        <v>5</v>
      </c>
      <c r="I16" s="1"/>
      <c r="J16" s="1"/>
      <c r="K16" s="1"/>
      <c r="L16" s="1"/>
      <c r="O16" s="3">
        <v>38990</v>
      </c>
      <c r="P16" s="9">
        <v>38990</v>
      </c>
      <c r="Q16" s="9">
        <f t="shared" si="0"/>
        <v>273</v>
      </c>
      <c r="R16" s="4">
        <f t="shared" si="2"/>
        <v>0.9558011049723758</v>
      </c>
      <c r="S16" s="4">
        <f t="shared" si="3"/>
        <v>0.8352586639879458</v>
      </c>
      <c r="T16" s="4">
        <f t="shared" si="4"/>
        <v>0.6700150678051231</v>
      </c>
      <c r="U16" s="4">
        <f t="shared" si="5"/>
        <v>0.5826217980914113</v>
      </c>
      <c r="V16" s="4">
        <f t="shared" si="6"/>
        <v>0.527373179306881</v>
      </c>
      <c r="W16" s="4"/>
    </row>
    <row r="17" spans="3:23" ht="12.75">
      <c r="C17" s="1" t="s">
        <v>51</v>
      </c>
      <c r="D17" s="6">
        <v>85.5</v>
      </c>
      <c r="E17" s="6">
        <v>61.6</v>
      </c>
      <c r="F17" s="6">
        <v>31.2</v>
      </c>
      <c r="G17" s="6">
        <v>15</v>
      </c>
      <c r="H17" s="6">
        <v>4.5</v>
      </c>
      <c r="I17" s="1"/>
      <c r="J17" s="1"/>
      <c r="K17" s="1"/>
      <c r="L17" s="1"/>
      <c r="O17" s="3">
        <v>39021</v>
      </c>
      <c r="P17" s="9">
        <v>39021</v>
      </c>
      <c r="Q17" s="9">
        <f t="shared" si="0"/>
        <v>304</v>
      </c>
      <c r="R17" s="4">
        <f t="shared" si="2"/>
        <v>0.9316926167754898</v>
      </c>
      <c r="S17" s="4">
        <f t="shared" si="3"/>
        <v>0.8116524359618282</v>
      </c>
      <c r="T17" s="4">
        <f t="shared" si="4"/>
        <v>0.6589653440482169</v>
      </c>
      <c r="U17" s="4">
        <f t="shared" si="5"/>
        <v>0.5775991963837268</v>
      </c>
      <c r="V17" s="4">
        <f t="shared" si="6"/>
        <v>0.5248618784530387</v>
      </c>
      <c r="W17" s="4"/>
    </row>
    <row r="18" spans="3:23" ht="12.75">
      <c r="C18" s="1" t="s">
        <v>52</v>
      </c>
      <c r="D18" s="6">
        <v>82.2</v>
      </c>
      <c r="E18" s="6">
        <v>58.1</v>
      </c>
      <c r="F18" s="6">
        <v>29.3</v>
      </c>
      <c r="G18" s="6">
        <v>13.7</v>
      </c>
      <c r="H18" s="6">
        <v>4.2</v>
      </c>
      <c r="I18" s="1"/>
      <c r="J18" s="1"/>
      <c r="K18" s="1"/>
      <c r="L18" s="1"/>
      <c r="O18" s="3">
        <v>39051</v>
      </c>
      <c r="P18" s="9">
        <v>39051</v>
      </c>
      <c r="Q18" s="9">
        <f t="shared" si="0"/>
        <v>334</v>
      </c>
      <c r="R18" s="4">
        <f t="shared" si="2"/>
        <v>0.9151180311401306</v>
      </c>
      <c r="S18" s="4">
        <f t="shared" si="3"/>
        <v>0.7940733299849322</v>
      </c>
      <c r="T18" s="4">
        <f t="shared" si="4"/>
        <v>0.6494224008036164</v>
      </c>
      <c r="U18" s="4">
        <f t="shared" si="5"/>
        <v>0.5710698141637368</v>
      </c>
      <c r="V18" s="4">
        <f t="shared" si="6"/>
        <v>0.5233550979407333</v>
      </c>
      <c r="W18" s="4"/>
    </row>
    <row r="19" spans="3:23" ht="12.75">
      <c r="C19" s="1" t="s">
        <v>53</v>
      </c>
      <c r="D19" s="6">
        <v>80.6</v>
      </c>
      <c r="E19" s="6">
        <v>54.9</v>
      </c>
      <c r="F19" s="6">
        <v>26.6</v>
      </c>
      <c r="G19" s="6">
        <v>12.7</v>
      </c>
      <c r="H19" s="6">
        <v>3.3</v>
      </c>
      <c r="I19" s="1"/>
      <c r="J19" s="1"/>
      <c r="K19" s="1"/>
      <c r="L19" s="1"/>
      <c r="O19" s="3">
        <v>39082</v>
      </c>
      <c r="P19" s="9">
        <v>39082</v>
      </c>
      <c r="Q19" s="9">
        <f t="shared" si="0"/>
        <v>365</v>
      </c>
      <c r="R19" s="4">
        <f t="shared" si="2"/>
        <v>0.9070818684078352</v>
      </c>
      <c r="S19" s="4">
        <f t="shared" si="3"/>
        <v>0.7780010045203416</v>
      </c>
      <c r="T19" s="4">
        <f t="shared" si="4"/>
        <v>0.6358613761928679</v>
      </c>
      <c r="U19" s="4">
        <f t="shared" si="5"/>
        <v>0.5660472124560523</v>
      </c>
      <c r="V19" s="4">
        <f t="shared" si="6"/>
        <v>0.5188347564038172</v>
      </c>
      <c r="W19" s="4"/>
    </row>
    <row r="20" spans="15:22" ht="12.75">
      <c r="O20" s="3">
        <v>39113</v>
      </c>
      <c r="P20" s="9">
        <v>39113</v>
      </c>
      <c r="Q20" s="9">
        <f t="shared" si="0"/>
        <v>396</v>
      </c>
      <c r="R20">
        <v>0.9025615268709191</v>
      </c>
      <c r="V20" s="4"/>
    </row>
    <row r="21" spans="15:22" ht="12.75">
      <c r="O21" s="3">
        <v>39141</v>
      </c>
      <c r="P21" s="9">
        <v>39141</v>
      </c>
      <c r="Q21" s="9">
        <f t="shared" si="0"/>
        <v>424</v>
      </c>
      <c r="R21">
        <v>0.8970366649924661</v>
      </c>
      <c r="V21" s="4"/>
    </row>
    <row r="22" spans="15:18" ht="12.75">
      <c r="O22" s="3">
        <v>39172</v>
      </c>
      <c r="P22" s="9">
        <v>39172</v>
      </c>
      <c r="Q22" s="9">
        <f t="shared" si="0"/>
        <v>455</v>
      </c>
      <c r="R22">
        <v>0.8950276243093922</v>
      </c>
    </row>
    <row r="23" spans="15:18" ht="12.75">
      <c r="O23" s="3">
        <v>39202</v>
      </c>
      <c r="P23" s="9">
        <v>39202</v>
      </c>
      <c r="Q23" s="9">
        <f t="shared" si="0"/>
        <v>485</v>
      </c>
      <c r="R23">
        <v>0.8950276243093922</v>
      </c>
    </row>
    <row r="24" spans="15:18" ht="12.75">
      <c r="O24" s="3">
        <v>39233</v>
      </c>
      <c r="P24" s="9">
        <v>39233</v>
      </c>
      <c r="Q24" s="9">
        <f t="shared" si="0"/>
        <v>516</v>
      </c>
      <c r="R24">
        <v>0.8900050226017077</v>
      </c>
    </row>
    <row r="25" spans="15:18" ht="12.75">
      <c r="O25" s="3">
        <v>39263</v>
      </c>
      <c r="P25" s="9">
        <v>39263</v>
      </c>
      <c r="Q25" s="9">
        <f t="shared" si="0"/>
        <v>546</v>
      </c>
      <c r="R25">
        <v>0.8704168759417379</v>
      </c>
    </row>
    <row r="26" spans="15:18" ht="12.75">
      <c r="O26" s="3">
        <v>39294</v>
      </c>
      <c r="P26" s="9">
        <v>39294</v>
      </c>
      <c r="Q26" s="9">
        <f t="shared" si="0"/>
        <v>577</v>
      </c>
      <c r="R26">
        <v>0.8588648920140634</v>
      </c>
    </row>
    <row r="27" spans="15:18" ht="12.75">
      <c r="O27" s="3">
        <v>39325</v>
      </c>
      <c r="P27" s="9">
        <v>39325</v>
      </c>
      <c r="Q27" s="9">
        <f t="shared" si="0"/>
        <v>608</v>
      </c>
      <c r="R27">
        <v>0.8533400301356103</v>
      </c>
    </row>
    <row r="28" spans="15:18" ht="12.75">
      <c r="O28" s="3">
        <v>39355</v>
      </c>
      <c r="P28" s="9">
        <v>39355</v>
      </c>
      <c r="Q28" s="9">
        <f t="shared" si="0"/>
        <v>638</v>
      </c>
      <c r="R28">
        <v>0.8352586639879458</v>
      </c>
    </row>
    <row r="29" spans="15:18" ht="12.75">
      <c r="O29" s="3">
        <v>39386</v>
      </c>
      <c r="P29" s="9">
        <v>39386</v>
      </c>
      <c r="Q29" s="9">
        <f t="shared" si="0"/>
        <v>669</v>
      </c>
      <c r="R29">
        <v>0.8116524359618282</v>
      </c>
    </row>
    <row r="30" spans="15:18" ht="12.75">
      <c r="O30" s="3">
        <v>39416</v>
      </c>
      <c r="P30" s="9">
        <v>39416</v>
      </c>
      <c r="Q30" s="9">
        <f t="shared" si="0"/>
        <v>699</v>
      </c>
      <c r="R30">
        <v>0.7940733299849322</v>
      </c>
    </row>
    <row r="31" spans="15:18" ht="12.75">
      <c r="O31" s="3">
        <v>39447</v>
      </c>
      <c r="P31" s="9">
        <v>39447</v>
      </c>
      <c r="Q31" s="9">
        <f t="shared" si="0"/>
        <v>730</v>
      </c>
      <c r="R31">
        <v>0.7780010045203416</v>
      </c>
    </row>
    <row r="32" spans="15:18" ht="12.75">
      <c r="O32" s="3">
        <v>39478</v>
      </c>
      <c r="P32" s="9">
        <v>39478</v>
      </c>
      <c r="Q32" s="9">
        <f t="shared" si="0"/>
        <v>761</v>
      </c>
      <c r="R32">
        <v>0.7559015570065294</v>
      </c>
    </row>
    <row r="33" spans="15:18" ht="12.75">
      <c r="O33" s="3">
        <v>39506</v>
      </c>
      <c r="P33" s="9">
        <v>39506</v>
      </c>
      <c r="Q33" s="9">
        <f t="shared" si="0"/>
        <v>789</v>
      </c>
      <c r="R33">
        <v>0.7358111501757911</v>
      </c>
    </row>
    <row r="34" spans="15:18" ht="12.75">
      <c r="O34" s="3">
        <v>39538</v>
      </c>
      <c r="P34" s="9">
        <v>39538</v>
      </c>
      <c r="Q34" s="9">
        <f t="shared" si="0"/>
        <v>821</v>
      </c>
      <c r="R34">
        <v>0.7091913611250628</v>
      </c>
    </row>
    <row r="35" spans="15:18" ht="12.75">
      <c r="O35" s="3">
        <v>39568</v>
      </c>
      <c r="P35" s="9">
        <v>39568</v>
      </c>
      <c r="Q35" s="9">
        <f t="shared" si="0"/>
        <v>851</v>
      </c>
      <c r="R35">
        <v>0.6875941737820191</v>
      </c>
    </row>
    <row r="36" spans="15:18" ht="12.75">
      <c r="O36" s="3">
        <v>39599</v>
      </c>
      <c r="P36" s="9">
        <v>39599</v>
      </c>
      <c r="Q36" s="9">
        <f t="shared" si="0"/>
        <v>882</v>
      </c>
      <c r="R36">
        <v>0.6790557508789553</v>
      </c>
    </row>
    <row r="37" spans="15:18" ht="12.75">
      <c r="O37" s="3">
        <v>39629</v>
      </c>
      <c r="P37" s="9">
        <v>39629</v>
      </c>
      <c r="Q37" s="9">
        <f t="shared" si="0"/>
        <v>912</v>
      </c>
      <c r="R37">
        <v>0.6735308890005023</v>
      </c>
    </row>
    <row r="38" spans="15:18" ht="12.75">
      <c r="O38" s="3">
        <v>39660</v>
      </c>
      <c r="P38" s="9">
        <v>39660</v>
      </c>
      <c r="Q38" s="9">
        <f t="shared" si="0"/>
        <v>943</v>
      </c>
      <c r="R38">
        <v>0.6770467101958816</v>
      </c>
    </row>
    <row r="39" spans="15:18" ht="12.75">
      <c r="O39" s="3">
        <v>39691</v>
      </c>
      <c r="P39" s="9">
        <v>39691</v>
      </c>
      <c r="Q39" s="9">
        <f aca="true" t="shared" si="7" ref="Q39:Q70">P39-38717</f>
        <v>974</v>
      </c>
      <c r="R39">
        <v>0.67754897036665</v>
      </c>
    </row>
    <row r="40" spans="15:18" ht="12.75">
      <c r="O40" s="3">
        <v>39721</v>
      </c>
      <c r="P40" s="9">
        <v>39721</v>
      </c>
      <c r="Q40" s="9">
        <f t="shared" si="7"/>
        <v>1004</v>
      </c>
      <c r="R40">
        <v>0.6700150678051231</v>
      </c>
    </row>
    <row r="41" spans="15:18" ht="12.75">
      <c r="O41" s="3">
        <v>39752</v>
      </c>
      <c r="P41" s="9">
        <v>39752</v>
      </c>
      <c r="Q41" s="9">
        <f t="shared" si="7"/>
        <v>1035</v>
      </c>
      <c r="R41">
        <v>0.6589653440482169</v>
      </c>
    </row>
    <row r="42" spans="15:18" ht="12.75">
      <c r="O42" s="3">
        <v>39782</v>
      </c>
      <c r="P42" s="9">
        <v>39782</v>
      </c>
      <c r="Q42" s="9">
        <f t="shared" si="7"/>
        <v>1065</v>
      </c>
      <c r="R42">
        <v>0.6494224008036164</v>
      </c>
    </row>
    <row r="43" spans="15:18" ht="12.75">
      <c r="O43" s="3">
        <v>39813</v>
      </c>
      <c r="P43" s="9">
        <v>39813</v>
      </c>
      <c r="Q43" s="9">
        <f t="shared" si="7"/>
        <v>1096</v>
      </c>
      <c r="R43">
        <v>0.6358613761928679</v>
      </c>
    </row>
    <row r="44" spans="15:18" ht="12.75">
      <c r="O44" s="3">
        <v>39844</v>
      </c>
      <c r="P44" s="9">
        <v>39844</v>
      </c>
      <c r="Q44" s="9">
        <f t="shared" si="7"/>
        <v>1127</v>
      </c>
      <c r="R44">
        <v>0.6177800100452034</v>
      </c>
    </row>
    <row r="45" spans="15:18" ht="12.75">
      <c r="O45" s="3">
        <v>39872</v>
      </c>
      <c r="P45" s="9">
        <v>39872</v>
      </c>
      <c r="Q45" s="9">
        <f t="shared" si="7"/>
        <v>1155</v>
      </c>
      <c r="R45">
        <v>0.6087393269713712</v>
      </c>
    </row>
    <row r="46" spans="15:18" ht="12.75">
      <c r="O46" s="3">
        <v>39903</v>
      </c>
      <c r="P46" s="9">
        <v>39903</v>
      </c>
      <c r="Q46" s="9">
        <f t="shared" si="7"/>
        <v>1186</v>
      </c>
      <c r="R46">
        <v>0.6007031642390759</v>
      </c>
    </row>
    <row r="47" spans="3:18" ht="12.75">
      <c r="C47" s="11" t="s">
        <v>16</v>
      </c>
      <c r="D47" s="11" t="s">
        <v>17</v>
      </c>
      <c r="E47" s="1"/>
      <c r="F47" s="1"/>
      <c r="G47" s="1"/>
      <c r="O47" s="3">
        <v>39933</v>
      </c>
      <c r="P47" s="9">
        <v>39933</v>
      </c>
      <c r="Q47" s="9">
        <f t="shared" si="7"/>
        <v>1216</v>
      </c>
      <c r="R47">
        <v>0.5951783023606229</v>
      </c>
    </row>
    <row r="48" spans="3:18" ht="12.75">
      <c r="C48" s="12" t="s">
        <v>19</v>
      </c>
      <c r="D48" s="12" t="s">
        <v>20</v>
      </c>
      <c r="E48" s="13" t="s">
        <v>31</v>
      </c>
      <c r="F48" s="1"/>
      <c r="G48" s="1"/>
      <c r="O48" s="3">
        <v>39964</v>
      </c>
      <c r="P48" s="9">
        <v>39964</v>
      </c>
      <c r="Q48" s="9">
        <f t="shared" si="7"/>
        <v>1247</v>
      </c>
      <c r="R48">
        <v>0.592164741336012</v>
      </c>
    </row>
    <row r="49" spans="3:18" ht="12.75">
      <c r="C49" s="12" t="s">
        <v>20</v>
      </c>
      <c r="D49" s="12" t="s">
        <v>22</v>
      </c>
      <c r="E49" s="13" t="s">
        <v>32</v>
      </c>
      <c r="O49" s="3">
        <v>39994</v>
      </c>
      <c r="P49" s="9">
        <v>39994</v>
      </c>
      <c r="Q49" s="9">
        <f t="shared" si="7"/>
        <v>1277</v>
      </c>
      <c r="R49">
        <v>0.585635359116022</v>
      </c>
    </row>
    <row r="50" spans="3:18" ht="12.75">
      <c r="C50" s="12" t="s">
        <v>22</v>
      </c>
      <c r="D50" s="12" t="s">
        <v>21</v>
      </c>
      <c r="E50" s="13" t="s">
        <v>33</v>
      </c>
      <c r="O50" s="3">
        <v>40025</v>
      </c>
      <c r="P50" s="9">
        <v>40025</v>
      </c>
      <c r="Q50" s="9">
        <f t="shared" si="7"/>
        <v>1308</v>
      </c>
      <c r="R50">
        <v>0.5861376192867905</v>
      </c>
    </row>
    <row r="51" spans="3:18" ht="12.75">
      <c r="C51" s="12" t="s">
        <v>21</v>
      </c>
      <c r="D51" s="12" t="s">
        <v>23</v>
      </c>
      <c r="E51" s="13" t="s">
        <v>34</v>
      </c>
      <c r="O51" s="3">
        <v>40056</v>
      </c>
      <c r="P51" s="9">
        <v>40056</v>
      </c>
      <c r="Q51" s="9">
        <f t="shared" si="7"/>
        <v>1339</v>
      </c>
      <c r="R51">
        <v>0.587644399799096</v>
      </c>
    </row>
    <row r="52" spans="3:18" ht="12.75">
      <c r="C52" s="12" t="s">
        <v>23</v>
      </c>
      <c r="D52" s="12" t="s">
        <v>24</v>
      </c>
      <c r="E52" s="13" t="s">
        <v>35</v>
      </c>
      <c r="O52" s="3">
        <v>40086</v>
      </c>
      <c r="P52" s="9">
        <v>40086</v>
      </c>
      <c r="Q52" s="9">
        <f t="shared" si="7"/>
        <v>1369</v>
      </c>
      <c r="R52">
        <v>0.5826217980914113</v>
      </c>
    </row>
    <row r="53" spans="3:18" ht="12.75">
      <c r="C53" s="12" t="s">
        <v>24</v>
      </c>
      <c r="D53" s="12" t="s">
        <v>25</v>
      </c>
      <c r="E53" s="13" t="s">
        <v>36</v>
      </c>
      <c r="O53" s="3">
        <v>40117</v>
      </c>
      <c r="P53" s="9">
        <v>40117</v>
      </c>
      <c r="Q53" s="9">
        <f t="shared" si="7"/>
        <v>1400</v>
      </c>
      <c r="R53">
        <v>0.5775991963837268</v>
      </c>
    </row>
    <row r="54" spans="3:18" ht="12.75">
      <c r="C54" s="12" t="s">
        <v>25</v>
      </c>
      <c r="D54" s="12" t="s">
        <v>26</v>
      </c>
      <c r="E54" s="13" t="s">
        <v>37</v>
      </c>
      <c r="O54" s="3">
        <v>40147</v>
      </c>
      <c r="P54" s="9">
        <v>40147</v>
      </c>
      <c r="Q54" s="9">
        <f t="shared" si="7"/>
        <v>1430</v>
      </c>
      <c r="R54">
        <v>0.5710698141637368</v>
      </c>
    </row>
    <row r="55" spans="3:18" ht="12.75">
      <c r="C55" s="12" t="s">
        <v>26</v>
      </c>
      <c r="D55" s="12" t="s">
        <v>27</v>
      </c>
      <c r="E55" s="13" t="s">
        <v>38</v>
      </c>
      <c r="O55" s="3">
        <v>40178</v>
      </c>
      <c r="P55" s="9">
        <v>40178</v>
      </c>
      <c r="Q55" s="9">
        <f t="shared" si="7"/>
        <v>1461</v>
      </c>
      <c r="R55">
        <v>0.5660472124560523</v>
      </c>
    </row>
    <row r="56" spans="3:18" ht="12.75">
      <c r="C56" s="12" t="s">
        <v>27</v>
      </c>
      <c r="D56" s="12" t="s">
        <v>28</v>
      </c>
      <c r="E56" s="13" t="s">
        <v>39</v>
      </c>
      <c r="O56" s="3">
        <v>40209</v>
      </c>
      <c r="P56" s="9">
        <v>40209</v>
      </c>
      <c r="Q56" s="9">
        <f t="shared" si="7"/>
        <v>1492</v>
      </c>
      <c r="R56">
        <v>0.5560020090406831</v>
      </c>
    </row>
    <row r="57" spans="3:18" ht="12.75">
      <c r="C57" s="12" t="s">
        <v>28</v>
      </c>
      <c r="D57" s="12" t="s">
        <v>29</v>
      </c>
      <c r="E57" s="13" t="s">
        <v>40</v>
      </c>
      <c r="O57" s="3">
        <v>40237</v>
      </c>
      <c r="P57" s="9">
        <v>40237</v>
      </c>
      <c r="Q57" s="9">
        <f t="shared" si="7"/>
        <v>1520</v>
      </c>
      <c r="R57">
        <v>0.5459568056253139</v>
      </c>
    </row>
    <row r="58" spans="3:18" ht="12.75">
      <c r="C58" s="12" t="s">
        <v>30</v>
      </c>
      <c r="D58" s="12" t="s">
        <v>18</v>
      </c>
      <c r="E58" s="13" t="s">
        <v>41</v>
      </c>
      <c r="O58" s="3">
        <v>40268</v>
      </c>
      <c r="P58" s="9">
        <v>40268</v>
      </c>
      <c r="Q58" s="9">
        <f t="shared" si="7"/>
        <v>1551</v>
      </c>
      <c r="R58">
        <v>0.5409342039176294</v>
      </c>
    </row>
    <row r="59" spans="3:18" ht="12.75">
      <c r="C59" s="12"/>
      <c r="D59" s="12"/>
      <c r="O59" s="3">
        <v>40298</v>
      </c>
      <c r="P59" s="9">
        <v>40298</v>
      </c>
      <c r="Q59" s="9">
        <f t="shared" si="7"/>
        <v>1581</v>
      </c>
      <c r="R59">
        <v>0.5424409844299347</v>
      </c>
    </row>
    <row r="60" spans="3:18" ht="12.75">
      <c r="C60" s="12"/>
      <c r="D60" s="12"/>
      <c r="O60" s="3">
        <v>40329</v>
      </c>
      <c r="P60" s="9">
        <v>40329</v>
      </c>
      <c r="Q60" s="9">
        <f t="shared" si="7"/>
        <v>1612</v>
      </c>
      <c r="R60">
        <v>0.5459568056253139</v>
      </c>
    </row>
    <row r="61" spans="3:18" ht="12.75">
      <c r="C61" s="12"/>
      <c r="D61" s="12"/>
      <c r="O61" s="3">
        <v>40359</v>
      </c>
      <c r="P61" s="9">
        <v>40359</v>
      </c>
      <c r="Q61" s="9">
        <f t="shared" si="7"/>
        <v>1642</v>
      </c>
      <c r="R61">
        <v>0.5479658463083877</v>
      </c>
    </row>
    <row r="62" spans="15:18" ht="12.75">
      <c r="O62" s="3">
        <v>40390</v>
      </c>
      <c r="P62" s="9">
        <v>40390</v>
      </c>
      <c r="Q62" s="9">
        <f t="shared" si="7"/>
        <v>1673</v>
      </c>
      <c r="R62">
        <v>0.5489703666499247</v>
      </c>
    </row>
    <row r="63" spans="15:18" ht="12.75">
      <c r="O63" s="3">
        <v>40421</v>
      </c>
      <c r="P63" s="9">
        <v>40421</v>
      </c>
      <c r="Q63" s="9">
        <f t="shared" si="7"/>
        <v>1704</v>
      </c>
      <c r="R63">
        <v>0.5424409844299347</v>
      </c>
    </row>
    <row r="64" spans="15:18" ht="12.75">
      <c r="O64" s="3">
        <v>40451</v>
      </c>
      <c r="P64" s="9">
        <v>40451</v>
      </c>
      <c r="Q64" s="9">
        <f t="shared" si="7"/>
        <v>1734</v>
      </c>
      <c r="R64">
        <v>0.527373179306881</v>
      </c>
    </row>
    <row r="65" spans="15:18" ht="12.75">
      <c r="O65" s="3">
        <v>40482</v>
      </c>
      <c r="P65" s="9">
        <v>40482</v>
      </c>
      <c r="Q65" s="9">
        <f t="shared" si="7"/>
        <v>1765</v>
      </c>
      <c r="R65">
        <v>0.5248618784530387</v>
      </c>
    </row>
    <row r="66" spans="15:18" ht="12.75">
      <c r="O66" s="3">
        <v>40512</v>
      </c>
      <c r="P66" s="9">
        <v>40512</v>
      </c>
      <c r="Q66" s="9">
        <f t="shared" si="7"/>
        <v>1795</v>
      </c>
      <c r="R66">
        <v>0.5233550979407333</v>
      </c>
    </row>
    <row r="67" spans="15:18" ht="12.75">
      <c r="O67" s="3">
        <v>40543</v>
      </c>
      <c r="P67" s="9">
        <v>40543</v>
      </c>
      <c r="Q67" s="9">
        <f t="shared" si="7"/>
        <v>1826</v>
      </c>
      <c r="R67">
        <v>0.5188347564038172</v>
      </c>
    </row>
    <row r="68" spans="15:18" ht="12.75">
      <c r="O68" s="3">
        <v>40574</v>
      </c>
      <c r="P68" s="9">
        <v>40574</v>
      </c>
      <c r="Q68" s="9">
        <f t="shared" si="7"/>
        <v>1857</v>
      </c>
      <c r="R68">
        <v>0.5138121546961326</v>
      </c>
    </row>
    <row r="69" spans="15:18" ht="12.75">
      <c r="O69" s="3">
        <v>40602</v>
      </c>
      <c r="P69" s="9">
        <v>40602</v>
      </c>
      <c r="Q69" s="9">
        <f t="shared" si="7"/>
        <v>1885</v>
      </c>
      <c r="R69">
        <v>0.5092918131592166</v>
      </c>
    </row>
    <row r="70" ht="12.75">
      <c r="O70" s="3"/>
    </row>
    <row r="71" ht="12.75">
      <c r="O71" s="3"/>
    </row>
    <row r="72" ht="12.75">
      <c r="O72" s="3"/>
    </row>
    <row r="73" ht="12.75">
      <c r="O73" s="3"/>
    </row>
    <row r="74" ht="12.75">
      <c r="O74" s="3"/>
    </row>
    <row r="75" ht="12.75">
      <c r="O75" s="3"/>
    </row>
    <row r="76" ht="12.75">
      <c r="O76" s="3"/>
    </row>
    <row r="77" ht="12.75">
      <c r="O77" s="3"/>
    </row>
    <row r="78" ht="12.75">
      <c r="O78" s="3"/>
    </row>
  </sheetData>
  <mergeCells count="2">
    <mergeCell ref="C4:I4"/>
    <mergeCell ref="R4:W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Метрология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Ивков А.Г.</dc:creator>
  <cp:keywords/>
  <dc:description/>
  <cp:lastModifiedBy>Ивков А.Г.</cp:lastModifiedBy>
  <dcterms:created xsi:type="dcterms:W3CDTF">2011-04-21T05:31:07Z</dcterms:created>
  <dcterms:modified xsi:type="dcterms:W3CDTF">2011-06-16T14:11:03Z</dcterms:modified>
  <cp:category/>
  <cp:version/>
  <cp:contentType/>
  <cp:contentStatus/>
</cp:coreProperties>
</file>